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Y:\KIRA\70  Quaestorat\31 Kirchgemeinden\Zentralsteuer\1 Zentralsteuer ab 2023\"/>
    </mc:Choice>
  </mc:AlternateContent>
  <bookViews>
    <workbookView xWindow="-120" yWindow="-120" windowWidth="29040" windowHeight="15840" activeTab="1"/>
  </bookViews>
  <sheets>
    <sheet name="Zentralsteuerabrechnung  " sheetId="3" r:id="rId1"/>
    <sheet name="Schritt 1 &gt; Zusammenfassung" sheetId="1" r:id="rId2"/>
    <sheet name="Schritt 2 &gt; Erfassung" sheetId="2" r:id="rId3"/>
  </sheets>
  <definedNames>
    <definedName name="AbschreibungenJP_3181_912">'Schritt 2 &gt; Erfassung'!$D$36:$S$40</definedName>
    <definedName name="AbschreibungenNP_3181_911">'Schritt 2 &gt; Erfassung'!$D$30:$D$34+'Schritt 2 &gt; Erfassung'!$F$30:$F$34+'Schritt 2 &gt; Erfassung'!$H$30:$H$34+'Schritt 2 &gt; Erfassung'!$J$30:$J$34+'Schritt 2 &gt; Erfassung'!$L$30:$L$34+'Schritt 2 &gt; Erfassung'!$N$30:$N$34+'Schritt 2 &gt; Erfassung'!$P$30:$P$34+'Schritt 2 &gt; Erfassung'!$R$30:$R$34</definedName>
    <definedName name="AbschreibungenZinsen_3181_913">'Schritt 2 &gt; Erfassung'!$B$44:$S$45</definedName>
    <definedName name="Bezugsprovision_3612">'Schritt 2 &gt; Erfassung'!$D$55,'Schritt 2 &gt; Erfassung'!$F$55,'Schritt 2 &gt; Erfassung'!$H$55,'Schritt 2 &gt; Erfassung'!$J$55,'Schritt 2 &gt; Erfassung'!$L$55,'Schritt 2 &gt; Erfassung'!$N$55,'Schritt 2 &gt; Erfassung'!$P$55,'Schritt 2 &gt; Erfassung'!$R$55</definedName>
    <definedName name="Einkommenssteuern_nat.Pers._4000">'Schritt 2 &gt; Erfassung'!$D$6,'Schritt 2 &gt; Erfassung'!$F$6,'Schritt 2 &gt; Erfassung'!$H$6,'Schritt 2 &gt; Erfassung'!$J$6,'Schritt 2 &gt; Erfassung'!$L$6,'Schritt 2 &gt; Erfassung'!$N$6,'Schritt 2 &gt; Erfassung'!$P$6,'Schritt 2 &gt; Erfassung'!$R$6</definedName>
    <definedName name="Einkommenssteuern_nat.Pers.VJ_4003">'Schritt 2 &gt; Erfassung'!$D$12:$D$16,'Schritt 2 &gt; Erfassung'!$F$12:$F$16,'Schritt 2 &gt; Erfassung'!$H$12:$H$16,'Schritt 2 &gt; Erfassung'!$J$12:$J$16,'Schritt 2 &gt; Erfassung'!$L$12:$L$16,'Schritt 2 &gt; Erfassung'!$N$12:$N$16,'Schritt 2 &gt; Erfassung'!$P$12:$P$16,'Schritt 2 &gt; Erfassung'!$R$12:$R$16</definedName>
    <definedName name="Gewinn_Kapitalsteuern_jur.Pers._4010">'Schritt 2 &gt; Erfassung'!$D$9:$S$9</definedName>
    <definedName name="Gewinn_Kapitalsteuern_jur.Pers.VJ_4011">'Schritt 2 &gt; Erfassung'!$D$24:$S$28</definedName>
    <definedName name="Grundstückgewinnsteuern_4022">'Schritt 2 &gt; Erfassung'!$D$62+'Schritt 2 &gt; Erfassung'!$F$62+'Schritt 2 &gt; Erfassung'!$H$62+'Schritt 2 &gt; Erfassung'!$J$62+'Schritt 2 &gt; Erfassung'!$L$62+'Schritt 2 &gt; Erfassung'!$N$62+'Schritt 2 &gt; Erfassung'!$P$62+'Schritt 2 &gt; Erfassung'!$R$62</definedName>
    <definedName name="Nachsteuern_Bussen_4005">'Schritt 2 &gt; Erfassung'!$D$49,'Schritt 2 &gt; Erfassung'!$F$49,'Schritt 2 &gt; Erfassung'!$H$49,'Schritt 2 &gt; Erfassung'!$J$49,'Schritt 2 &gt; Erfassung'!$L$49,'Schritt 2 &gt; Erfassung'!$N$49,'Schritt 2 &gt; Erfassung'!$P$49,'Schritt 2 &gt; Erfassung'!$R$49</definedName>
    <definedName name="Nachsteuern_Bussen_jur.Pers._4015">'Schritt 2 &gt; Erfassung'!$D$52:$S$52</definedName>
    <definedName name="Quellensteuern_nat.Pers._4002">'Schritt 2 &gt; Erfassung'!$D$47,'Schritt 2 &gt; Erfassung'!$F$47,'Schritt 2 &gt; Erfassung'!$H$47,'Schritt 2 &gt; Erfassung'!$J$47,'Schritt 2 &gt; Erfassung'!$L$47,'Schritt 2 &gt; Erfassung'!$N$47,'Schritt 2 &gt; Erfassung'!$P$47,'Schritt 2 &gt; Erfassung'!$R$47</definedName>
    <definedName name="Übrige_direkte_Steuern_jur.Pers._4019">'Schritt 2 &gt; Erfassung'!$D$53:$S$53</definedName>
    <definedName name="Übrige_direkte_Steuern_nat.Pers._4009">'Schritt 2 &gt; Erfassung'!$D$8,'Schritt 2 &gt; Erfassung'!$F$8,'Schritt 2 &gt; Erfassung'!$H$8,'Schritt 2 &gt; Erfassung'!$J$8,'Schritt 2 &gt; Erfassung'!$L$8,'Schritt 2 &gt; Erfassung'!$N$8,'Schritt 2 &gt; Erfassung'!$P$8,'Schritt 2 &gt; Erfassung'!$R$8,'Schritt 2 &gt; Erfassung'!$D$42,'Schritt 2 &gt; Erfassung'!$F$42,'Schritt 2 &gt; Erfassung'!$H$42,'Schritt 2 &gt; Erfassung'!$J$42,'Schritt 2 &gt; Erfassung'!$L$42,'Schritt 2 &gt; Erfassung'!$N$42,'Schritt 2 &gt; Erfassung'!$P$42,'Schritt 2 &gt; Erfassung'!$R$42,'Schritt 2 &gt; Erfassung'!$D$50,'Schritt 2 &gt; Erfassung'!$F$50,'Schritt 2 &gt; Erfassung'!$H$50,'Schritt 2 &gt; Erfassung'!$J$50,'Schritt 2 &gt; Erfassung'!$L$50,'Schritt 2 &gt; Erfassung'!$N$50,'Schritt 2 &gt; Erfassung'!$P$50,'Schritt 2 &gt; Erfassung'!$R$50</definedName>
    <definedName name="Vermögenssteuern_nat.Pers._4001">'Schritt 2 &gt; Erfassung'!$D$7,'Schritt 2 &gt; Erfassung'!$F$7,'Schritt 2 &gt; Erfassung'!$H$7,'Schritt 2 &gt; Erfassung'!$J$7,'Schritt 2 &gt; Erfassung'!$L$7,'Schritt 2 &gt; Erfassung'!$N$7,'Schritt 2 &gt; Erfassung'!$P$7,'Schritt 2 &gt; Erfassung'!$R$7</definedName>
    <definedName name="Vermögenssteuern_nat.Pers.VJ_4004">'Schritt 2 &gt; Erfassung'!$D$18:$D$22,'Schritt 2 &gt; Erfassung'!$F$18:$F$22,'Schritt 2 &gt; Erfassung'!$H$18:$H$22,'Schritt 2 &gt; Erfassung'!$J$18:$J$22,'Schritt 2 &gt; Erfassung'!$L$18:$L$22,'Schritt 2 &gt; Erfassung'!$N$18:$N$22,'Schritt 2 &gt; Erfassung'!$P$18:$P$22,'Schritt 2 &gt; Erfassung'!$R$18:$R$22</definedName>
    <definedName name="Zinsen_4401">'Schritt 2 &gt; Erfassung'!$D$10:$S$10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A43" i="1" l="1"/>
  <c r="D6" i="3" l="1"/>
  <c r="A14" i="3" s="1"/>
  <c r="C6" i="3" l="1"/>
  <c r="A39" i="3"/>
  <c r="A33" i="1"/>
  <c r="G35" i="1"/>
  <c r="G20" i="1"/>
  <c r="A25" i="3" l="1"/>
  <c r="A22" i="3"/>
  <c r="A8" i="3"/>
  <c r="A23" i="3"/>
  <c r="A2" i="3"/>
  <c r="I60" i="2"/>
  <c r="J60" i="2"/>
  <c r="K60" i="2"/>
  <c r="L60" i="2"/>
  <c r="M60" i="2"/>
  <c r="N60" i="2"/>
  <c r="O60" i="2"/>
  <c r="P60" i="2"/>
  <c r="Q60" i="2"/>
  <c r="R60" i="2"/>
  <c r="S60" i="2"/>
  <c r="A4" i="3"/>
  <c r="G30" i="1"/>
  <c r="G29" i="1"/>
  <c r="G31" i="1" l="1"/>
  <c r="E12" i="3" s="1"/>
  <c r="A39" i="1"/>
  <c r="G36" i="1"/>
  <c r="G24" i="1" l="1"/>
  <c r="A3" i="1" l="1"/>
  <c r="G5" i="1" l="1"/>
  <c r="G8" i="1"/>
  <c r="G41" i="1"/>
  <c r="D56" i="2"/>
  <c r="D60" i="2" s="1"/>
  <c r="E56" i="2"/>
  <c r="E60" i="2" s="1"/>
  <c r="F56" i="2"/>
  <c r="F60" i="2" s="1"/>
  <c r="G56" i="2"/>
  <c r="G60" i="2" s="1"/>
  <c r="H56" i="2"/>
  <c r="H60" i="2" s="1"/>
  <c r="I56" i="2"/>
  <c r="G27" i="1" l="1"/>
  <c r="F2" i="2"/>
  <c r="H2" i="2"/>
  <c r="J2" i="2"/>
  <c r="L2" i="2"/>
  <c r="N2" i="2"/>
  <c r="P2" i="2"/>
  <c r="R2" i="2"/>
  <c r="D2" i="2"/>
  <c r="A2" i="2"/>
  <c r="G37" i="1" l="1"/>
  <c r="G26" i="1"/>
  <c r="G25" i="1"/>
  <c r="G22" i="1"/>
  <c r="G21" i="1"/>
  <c r="G18" i="1"/>
  <c r="G17" i="1"/>
  <c r="G15" i="1"/>
  <c r="G14" i="1"/>
  <c r="S56" i="2"/>
  <c r="R56" i="2"/>
  <c r="Q56" i="2"/>
  <c r="P56" i="2"/>
  <c r="O56" i="2"/>
  <c r="N56" i="2"/>
  <c r="M56" i="2"/>
  <c r="L56" i="2"/>
  <c r="K56" i="2"/>
  <c r="J56" i="2"/>
  <c r="A1" i="2"/>
  <c r="G28" i="1" l="1"/>
  <c r="E11" i="3" s="1"/>
  <c r="G16" i="1"/>
  <c r="G19" i="1"/>
  <c r="G23" i="1" l="1"/>
  <c r="E10" i="3" s="1"/>
  <c r="G33" i="1" l="1"/>
  <c r="E14" i="3"/>
  <c r="E16" i="3" s="1"/>
  <c r="E25" i="3" s="1"/>
  <c r="G39" i="1" l="1"/>
  <c r="G43" i="1"/>
  <c r="E29" i="3"/>
  <c r="E28" i="3"/>
</calcChain>
</file>

<file path=xl/comments1.xml><?xml version="1.0" encoding="utf-8"?>
<comments xmlns="http://schemas.openxmlformats.org/spreadsheetml/2006/main">
  <authors>
    <author>Quästorat Kath. Landeskirche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Quästorat Kath. Landeskirche:</t>
        </r>
        <r>
          <rPr>
            <sz val="9"/>
            <color indexed="81"/>
            <rFont val="Segoe UI"/>
            <charset val="1"/>
          </rPr>
          <t xml:space="preserve">
Hier die roten Felder ausfüllen &gt; dann zum Register Schritt 2 &gt; Erfassung wechseln</t>
        </r>
      </text>
    </comment>
  </commentList>
</comments>
</file>

<file path=xl/sharedStrings.xml><?xml version="1.0" encoding="utf-8"?>
<sst xmlns="http://schemas.openxmlformats.org/spreadsheetml/2006/main" count="180" uniqueCount="96">
  <si>
    <t xml:space="preserve">Bezeichnung </t>
  </si>
  <si>
    <t>Kontierung</t>
  </si>
  <si>
    <t>Einkommenssteuern nat. Personen</t>
  </si>
  <si>
    <t>Vermögenssteuern nat. Personen</t>
  </si>
  <si>
    <t>Quellensteuern nat. Personen</t>
  </si>
  <si>
    <t>Einkommensteuern nat. Personen aus VJ</t>
  </si>
  <si>
    <t>Vermögenssteuern nat. Personen aus VJ</t>
  </si>
  <si>
    <t>Übrige direkte Steuern nat. Personen</t>
  </si>
  <si>
    <t>Gewinn- und Kapitalsteuern jur. Personen</t>
  </si>
  <si>
    <t>Übrige direkte Steuern jur. Personen</t>
  </si>
  <si>
    <t>Zinsen +/-</t>
  </si>
  <si>
    <t>Bezugsprovisionen (Steuern)</t>
  </si>
  <si>
    <t>Gemeinde</t>
  </si>
  <si>
    <t>Kanton</t>
  </si>
  <si>
    <t>Grundstückgewinnsteuern</t>
  </si>
  <si>
    <t>Gewinn- und Kapitalst. jur. Personen aus VJ</t>
  </si>
  <si>
    <t>Nachsteuern und Bussen nat. Personen</t>
  </si>
  <si>
    <t>Steuerabschreibungen nat. Personen</t>
  </si>
  <si>
    <t>Nachsteuern und Bussen jur. Personen</t>
  </si>
  <si>
    <t>Steuerabschreibungen jur. Personen</t>
  </si>
  <si>
    <t>Einkommensteuern nat. Personen aus Vorjahren</t>
  </si>
  <si>
    <t>Vermögenssteuern nat. Personen aus Vorjahren</t>
  </si>
  <si>
    <t>Gewinn- und Kapitalsteuern jur. Personen aus Vorjahren</t>
  </si>
  <si>
    <t>Laufendes Steuerjahr</t>
  </si>
  <si>
    <t>4000 / 911</t>
  </si>
  <si>
    <t>4001 / 911</t>
  </si>
  <si>
    <t>4002 / 911</t>
  </si>
  <si>
    <t>4003 / 911</t>
  </si>
  <si>
    <t>4004 / 911</t>
  </si>
  <si>
    <t>4005 / 911</t>
  </si>
  <si>
    <t>4009 / 911</t>
  </si>
  <si>
    <t>3181 / 911</t>
  </si>
  <si>
    <t>4010 / 912</t>
  </si>
  <si>
    <t>4011 / 912</t>
  </si>
  <si>
    <t>4015 / 912</t>
  </si>
  <si>
    <t>4019 / 912</t>
  </si>
  <si>
    <t>3181 / 912</t>
  </si>
  <si>
    <t>4401 / 913</t>
  </si>
  <si>
    <t>3181 / 913</t>
  </si>
  <si>
    <t>3612 / 913</t>
  </si>
  <si>
    <t>4022 / 921</t>
  </si>
  <si>
    <t>Vorjahre</t>
  </si>
  <si>
    <t>Abschreibungen / Reaktivierungen</t>
  </si>
  <si>
    <t>Bussen</t>
  </si>
  <si>
    <t>Abschreibungen Zinsen +/-</t>
  </si>
  <si>
    <t>Nettosteuerertrag (Kontrolle)</t>
  </si>
  <si>
    <t>Kostenart /
Funktion</t>
  </si>
  <si>
    <t>HRM2</t>
  </si>
  <si>
    <t>Beträge anlaog den Körperschafts-Steuerabrechnungen erfassen +/-</t>
  </si>
  <si>
    <t>Betrag in CHF</t>
  </si>
  <si>
    <t>Steuergutschriften</t>
  </si>
  <si>
    <t>Betrag CHF</t>
  </si>
  <si>
    <t>Kontierung HRM2</t>
  </si>
  <si>
    <t>Übrige direkte Steuern nat. Personen (inkl. Steuergutschriften)</t>
  </si>
  <si>
    <t>Steuerfuss im Rechnungsjahr:</t>
  </si>
  <si>
    <t>Erträge und Aufwendungen aus dem Rechnungsjahr:</t>
  </si>
  <si>
    <t xml:space="preserve">Katholische  Kirchgemeinde: </t>
  </si>
  <si>
    <t>Total Steuern Nat. Pesonen LJ</t>
  </si>
  <si>
    <t>Total Steuern nat. Personen VJ</t>
  </si>
  <si>
    <t>CHF</t>
  </si>
  <si>
    <t>4000 - 4009</t>
  </si>
  <si>
    <t>4010 - 4019</t>
  </si>
  <si>
    <t>Nettosteuerertrag auf 100% hochgerechnet</t>
  </si>
  <si>
    <t>bis 30. Juni</t>
  </si>
  <si>
    <t>bis 31. Oktober</t>
  </si>
  <si>
    <t>Steuerabschreibugnen jur. Personen</t>
  </si>
  <si>
    <t>4000+4001</t>
  </si>
  <si>
    <t>4003+4004</t>
  </si>
  <si>
    <t>TOTAL STEUERN NAT. PERSONEN</t>
  </si>
  <si>
    <t>4000-4009</t>
  </si>
  <si>
    <t>TOTAL STEUERN JUR. PERSONEN</t>
  </si>
  <si>
    <t>Saldo auf neue Rechnung</t>
  </si>
  <si>
    <t>Steurabschreibungen Zinsen</t>
  </si>
  <si>
    <t>3181-913</t>
  </si>
  <si>
    <t>3181-912</t>
  </si>
  <si>
    <t>3181-911.</t>
  </si>
  <si>
    <t xml:space="preserve">Grundstückgewinnsteuern </t>
  </si>
  <si>
    <t>Total Abschreibungen NP + JP</t>
  </si>
  <si>
    <t>Steuerfuss im Rechnungsjahr</t>
  </si>
  <si>
    <t>Berechnung der Zentralsteuer:</t>
  </si>
  <si>
    <t>(Nettosteuerertrag zu 100% x Zentralsteuerfuss)</t>
  </si>
  <si>
    <t>Anzahlung (1/3)</t>
  </si>
  <si>
    <t>Schlusszahlung (2/3)</t>
  </si>
  <si>
    <r>
      <t xml:space="preserve">Kirchensteuern natürlicher Personen
</t>
    </r>
    <r>
      <rPr>
        <i/>
        <sz val="12"/>
        <color theme="1"/>
        <rFont val="Calibri"/>
        <family val="2"/>
        <scheme val="minor"/>
      </rPr>
      <t>(Einkommens- und Vermögenssteuer)</t>
    </r>
  </si>
  <si>
    <r>
      <t xml:space="preserve">Kirchensteuern juristischer Personen
</t>
    </r>
    <r>
      <rPr>
        <i/>
        <sz val="12"/>
        <color theme="1"/>
        <rFont val="Calibri"/>
        <family val="2"/>
        <scheme val="minor"/>
      </rPr>
      <t>(Ertrags- und Kapitalgewinnsteuer)</t>
    </r>
  </si>
  <si>
    <r>
      <t xml:space="preserve">Abschreibungen Steuern 
</t>
    </r>
    <r>
      <rPr>
        <i/>
        <sz val="12"/>
        <color theme="1"/>
        <rFont val="Calibri"/>
        <family val="2"/>
        <scheme val="minor"/>
      </rPr>
      <t>(ohne Abschreibung von Zinsen)</t>
    </r>
  </si>
  <si>
    <t>KA HRM2</t>
  </si>
  <si>
    <r>
      <t xml:space="preserve">Hinweis: 
</t>
    </r>
    <r>
      <rPr>
        <sz val="12"/>
        <color theme="1"/>
        <rFont val="Calibri"/>
        <family val="2"/>
        <scheme val="minor"/>
      </rPr>
      <t xml:space="preserve">Die detaillierte Berechnung kann beim Quästorat angefordert werden. 
(E-Mail: quaestorat@kath-tg.ch)
</t>
    </r>
  </si>
  <si>
    <t>Maria Streule, Quästorin</t>
  </si>
  <si>
    <t>Rechtliche Grundlagen:</t>
  </si>
  <si>
    <t>Steuerfuss im laufenden Jahr:</t>
  </si>
  <si>
    <t>Zentralsteuerfuss:</t>
  </si>
  <si>
    <t>§ 56 und § 57 Landeskirchengesetz (Rechtsbuch 188.22)</t>
  </si>
  <si>
    <t>Saldo des Vorjahres</t>
  </si>
  <si>
    <t>./. Zahlungen vom 1. Jan. bis 31. Dez.</t>
  </si>
  <si>
    <r>
      <rPr>
        <u/>
        <sz val="12"/>
        <color theme="1"/>
        <rFont val="Calibri"/>
        <family val="2"/>
        <scheme val="minor"/>
      </rPr>
      <t>Rechtsmittelbelehrung:</t>
    </r>
    <r>
      <rPr>
        <sz val="12"/>
        <color theme="1"/>
        <rFont val="Calibri"/>
        <family val="2"/>
        <scheme val="minor"/>
      </rPr>
      <t xml:space="preserve">
Diese Veranlagung kann gemäss § 49 und § 50 Landeskirchengesetz innerhalb von 20 Tagen bei der Schlichtungsstelle der Katholischen Landeskirche angefochten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</si>
</sst>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sz val="12"/>
      <color theme="9" tint="-0.249977111117893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1"/>
      <name val="Arial"/>
      <family val="2"/>
    </font>
    <font>
      <sz val="12"/>
      <color theme="4" tint="-0.249977111117893"/>
      <name val="Arial"/>
      <family val="2"/>
    </font>
    <font>
      <b/>
      <i/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9"/>
      <color theme="1"/>
      <name val="Calibri"/>
      <family val="2"/>
      <scheme val="minor"/>
    </font>
    <font>
      <b/>
      <sz val="12"/>
      <name val="Arial"/>
      <family val="2"/>
    </font>
    <font>
      <b/>
      <i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rgb="FFFDECE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5" borderId="1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4" fontId="3" fillId="3" borderId="15" xfId="0" applyNumberFormat="1" applyFont="1" applyFill="1" applyBorder="1" applyAlignment="1" applyProtection="1">
      <alignment horizontal="right"/>
      <protection locked="0"/>
    </xf>
    <xf numFmtId="0" fontId="4" fillId="5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 applyProtection="1">
      <alignment horizontal="right" vertic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4" fontId="3" fillId="4" borderId="15" xfId="0" applyNumberFormat="1" applyFont="1" applyFill="1" applyBorder="1" applyAlignment="1" applyProtection="1">
      <alignment horizontal="right"/>
      <protection locked="0"/>
    </xf>
    <xf numFmtId="4" fontId="3" fillId="4" borderId="25" xfId="0" applyNumberFormat="1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" fontId="3" fillId="4" borderId="20" xfId="0" applyNumberFormat="1" applyFont="1" applyFill="1" applyBorder="1" applyAlignment="1" applyProtection="1">
      <alignment horizontal="right" vertical="center"/>
      <protection locked="0"/>
    </xf>
    <xf numFmtId="4" fontId="3" fillId="4" borderId="26" xfId="0" applyNumberFormat="1" applyFont="1" applyFill="1" applyBorder="1" applyAlignment="1" applyProtection="1">
      <alignment vertical="center"/>
      <protection locked="0"/>
    </xf>
    <xf numFmtId="0" fontId="3" fillId="5" borderId="11" xfId="0" applyFont="1" applyFill="1" applyBorder="1" applyAlignment="1">
      <alignment horizontal="center"/>
    </xf>
    <xf numFmtId="4" fontId="3" fillId="5" borderId="15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center" vertical="center"/>
    </xf>
    <xf numFmtId="0" fontId="8" fillId="0" borderId="0" xfId="0" applyFont="1"/>
    <xf numFmtId="4" fontId="3" fillId="0" borderId="25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3" xfId="0" applyNumberFormat="1" applyFont="1" applyBorder="1"/>
    <xf numFmtId="0" fontId="3" fillId="0" borderId="0" xfId="0" applyFont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4" fontId="3" fillId="0" borderId="15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left" vertical="center" wrapText="1"/>
    </xf>
    <xf numFmtId="4" fontId="3" fillId="0" borderId="25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2" fillId="0" borderId="7" xfId="0" applyFont="1" applyBorder="1"/>
    <xf numFmtId="0" fontId="10" fillId="7" borderId="15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/>
    <xf numFmtId="0" fontId="5" fillId="0" borderId="13" xfId="0" applyFont="1" applyBorder="1"/>
    <xf numFmtId="4" fontId="3" fillId="9" borderId="15" xfId="0" applyNumberFormat="1" applyFont="1" applyFill="1" applyBorder="1" applyAlignment="1" applyProtection="1">
      <alignment horizontal="right" vertical="center"/>
      <protection locked="0"/>
    </xf>
    <xf numFmtId="4" fontId="3" fillId="9" borderId="25" xfId="0" applyNumberFormat="1" applyFont="1" applyFill="1" applyBorder="1" applyAlignment="1">
      <alignment vertical="center"/>
    </xf>
    <xf numFmtId="4" fontId="12" fillId="0" borderId="15" xfId="0" applyNumberFormat="1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/>
    </xf>
    <xf numFmtId="4" fontId="3" fillId="5" borderId="25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/>
    <xf numFmtId="0" fontId="10" fillId="8" borderId="11" xfId="0" applyFont="1" applyFill="1" applyBorder="1" applyAlignment="1">
      <alignment horizontal="center"/>
    </xf>
    <xf numFmtId="4" fontId="3" fillId="0" borderId="24" xfId="0" applyNumberFormat="1" applyFont="1" applyBorder="1" applyAlignment="1">
      <alignment vertical="center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4" fontId="3" fillId="5" borderId="24" xfId="0" applyNumberFormat="1" applyFont="1" applyFill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vertical="center"/>
      <protection locked="0"/>
    </xf>
    <xf numFmtId="4" fontId="3" fillId="0" borderId="35" xfId="0" applyNumberFormat="1" applyFont="1" applyBorder="1" applyAlignment="1">
      <alignment vertical="center"/>
    </xf>
    <xf numFmtId="4" fontId="3" fillId="4" borderId="35" xfId="0" applyNumberFormat="1" applyFont="1" applyFill="1" applyBorder="1" applyAlignment="1" applyProtection="1">
      <alignment vertical="center"/>
      <protection locked="0"/>
    </xf>
    <xf numFmtId="4" fontId="3" fillId="9" borderId="24" xfId="0" applyNumberFormat="1" applyFont="1" applyFill="1" applyBorder="1" applyAlignment="1">
      <alignment vertical="center"/>
    </xf>
    <xf numFmtId="4" fontId="3" fillId="0" borderId="2" xfId="0" applyNumberFormat="1" applyFont="1" applyBorder="1"/>
    <xf numFmtId="4" fontId="12" fillId="0" borderId="25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left" vertical="center" wrapText="1"/>
    </xf>
    <xf numFmtId="0" fontId="2" fillId="10" borderId="12" xfId="0" applyFont="1" applyFill="1" applyBorder="1"/>
    <xf numFmtId="4" fontId="2" fillId="10" borderId="18" xfId="1" applyNumberFormat="1" applyFont="1" applyFill="1" applyBorder="1" applyAlignment="1" applyProtection="1">
      <alignment vertical="center"/>
    </xf>
    <xf numFmtId="4" fontId="2" fillId="10" borderId="19" xfId="1" applyNumberFormat="1" applyFont="1" applyFill="1" applyBorder="1" applyAlignment="1" applyProtection="1">
      <alignment vertical="center"/>
    </xf>
    <xf numFmtId="4" fontId="2" fillId="10" borderId="14" xfId="1" applyNumberFormat="1" applyFont="1" applyFill="1" applyBorder="1" applyAlignment="1" applyProtection="1">
      <alignment vertical="center"/>
    </xf>
    <xf numFmtId="4" fontId="2" fillId="10" borderId="12" xfId="1" applyNumberFormat="1" applyFont="1" applyFill="1" applyBorder="1" applyAlignment="1" applyProtection="1">
      <alignment vertical="center"/>
    </xf>
    <xf numFmtId="0" fontId="10" fillId="8" borderId="25" xfId="0" applyFont="1" applyFill="1" applyBorder="1" applyAlignment="1">
      <alignment horizontal="center"/>
    </xf>
    <xf numFmtId="0" fontId="5" fillId="0" borderId="29" xfId="0" applyFont="1" applyBorder="1"/>
    <xf numFmtId="4" fontId="3" fillId="5" borderId="36" xfId="0" applyNumberFormat="1" applyFont="1" applyFill="1" applyBorder="1" applyAlignment="1" applyProtection="1">
      <alignment horizontal="right" vertical="center"/>
      <protection locked="0"/>
    </xf>
    <xf numFmtId="4" fontId="2" fillId="10" borderId="28" xfId="1" applyNumberFormat="1" applyFont="1" applyFill="1" applyBorder="1" applyAlignment="1" applyProtection="1">
      <alignment vertical="center"/>
    </xf>
    <xf numFmtId="0" fontId="10" fillId="8" borderId="24" xfId="0" applyFont="1" applyFill="1" applyBorder="1" applyAlignment="1">
      <alignment horizontal="center"/>
    </xf>
    <xf numFmtId="4" fontId="2" fillId="10" borderId="27" xfId="1" applyNumberFormat="1" applyFont="1" applyFill="1" applyBorder="1" applyAlignment="1" applyProtection="1">
      <alignment vertical="center"/>
    </xf>
    <xf numFmtId="0" fontId="14" fillId="0" borderId="0" xfId="0" applyFont="1"/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20" xfId="0" applyNumberFormat="1" applyFont="1" applyBorder="1" applyAlignment="1" applyProtection="1">
      <alignment horizontal="right" vertical="center"/>
      <protection locked="0"/>
    </xf>
    <xf numFmtId="4" fontId="3" fillId="0" borderId="26" xfId="0" applyNumberFormat="1" applyFont="1" applyBorder="1" applyAlignment="1" applyProtection="1">
      <alignment vertical="center"/>
      <protection locked="0"/>
    </xf>
    <xf numFmtId="4" fontId="3" fillId="0" borderId="35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center" vertical="center"/>
    </xf>
    <xf numFmtId="4" fontId="2" fillId="0" borderId="39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11" borderId="3" xfId="1" applyNumberFormat="1" applyFont="1" applyFill="1" applyBorder="1" applyAlignment="1">
      <alignment vertical="center"/>
    </xf>
    <xf numFmtId="4" fontId="2" fillId="11" borderId="5" xfId="1" applyNumberFormat="1" applyFont="1" applyFill="1" applyBorder="1" applyAlignment="1">
      <alignment vertical="center"/>
    </xf>
    <xf numFmtId="2" fontId="3" fillId="11" borderId="9" xfId="1" applyNumberFormat="1" applyFont="1" applyFill="1" applyBorder="1" applyAlignment="1">
      <alignment vertical="center"/>
    </xf>
    <xf numFmtId="4" fontId="2" fillId="11" borderId="9" xfId="1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4" fontId="3" fillId="6" borderId="38" xfId="1" applyNumberFormat="1" applyFont="1" applyFill="1" applyBorder="1" applyAlignment="1" applyProtection="1">
      <alignment horizontal="right" vertical="center"/>
      <protection locked="0"/>
    </xf>
    <xf numFmtId="4" fontId="3" fillId="0" borderId="3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3" fillId="11" borderId="24" xfId="0" applyFont="1" applyFill="1" applyBorder="1" applyAlignment="1">
      <alignment horizontal="left" vertical="center" wrapText="1"/>
    </xf>
    <xf numFmtId="0" fontId="3" fillId="11" borderId="0" xfId="0" applyFont="1" applyFill="1" applyAlignment="1">
      <alignment horizontal="left" vertical="center" wrapText="1"/>
    </xf>
    <xf numFmtId="0" fontId="2" fillId="11" borderId="8" xfId="0" applyFont="1" applyFill="1" applyBorder="1" applyAlignment="1">
      <alignment horizontal="left" vertical="center" wrapText="1"/>
    </xf>
    <xf numFmtId="0" fontId="2" fillId="11" borderId="0" xfId="0" applyFont="1" applyFill="1" applyAlignment="1">
      <alignment horizontal="left" vertical="center" wrapText="1"/>
    </xf>
    <xf numFmtId="0" fontId="2" fillId="11" borderId="27" xfId="0" applyFont="1" applyFill="1" applyBorder="1" applyAlignment="1">
      <alignment horizontal="left" vertical="center" wrapText="1"/>
    </xf>
    <xf numFmtId="0" fontId="2" fillId="11" borderId="14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15" fillId="1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vertical="center"/>
    </xf>
    <xf numFmtId="0" fontId="16" fillId="11" borderId="24" xfId="0" applyFont="1" applyFill="1" applyBorder="1" applyAlignment="1">
      <alignment horizontal="left" vertical="center" wrapText="1"/>
    </xf>
    <xf numFmtId="43" fontId="18" fillId="0" borderId="9" xfId="1" applyFont="1" applyBorder="1" applyAlignment="1">
      <alignment vertical="center"/>
    </xf>
    <xf numFmtId="43" fontId="18" fillId="0" borderId="13" xfId="1" applyFont="1" applyBorder="1" applyAlignment="1">
      <alignment vertical="top"/>
    </xf>
    <xf numFmtId="0" fontId="15" fillId="11" borderId="1" xfId="0" applyFont="1" applyFill="1" applyBorder="1" applyAlignment="1">
      <alignment horizontal="center" vertical="center"/>
    </xf>
    <xf numFmtId="4" fontId="3" fillId="11" borderId="1" xfId="1" applyNumberFormat="1" applyFont="1" applyFill="1" applyBorder="1" applyAlignment="1">
      <alignment vertical="center"/>
    </xf>
    <xf numFmtId="0" fontId="20" fillId="12" borderId="3" xfId="0" applyFont="1" applyFill="1" applyBorder="1" applyAlignment="1">
      <alignment horizontal="center" vertical="center"/>
    </xf>
    <xf numFmtId="4" fontId="2" fillId="12" borderId="3" xfId="1" applyNumberFormat="1" applyFont="1" applyFill="1" applyBorder="1" applyAlignment="1">
      <alignment vertical="center"/>
    </xf>
    <xf numFmtId="0" fontId="4" fillId="0" borderId="0" xfId="0" applyFont="1"/>
    <xf numFmtId="10" fontId="8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8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" fontId="2" fillId="0" borderId="21" xfId="1" applyNumberFormat="1" applyFont="1" applyFill="1" applyBorder="1" applyAlignment="1" applyProtection="1">
      <alignment vertical="center"/>
    </xf>
    <xf numFmtId="4" fontId="2" fillId="0" borderId="22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/>
    <xf numFmtId="4" fontId="3" fillId="0" borderId="21" xfId="1" applyNumberFormat="1" applyFont="1" applyFill="1" applyBorder="1" applyAlignment="1" applyProtection="1">
      <alignment vertical="center"/>
    </xf>
    <xf numFmtId="0" fontId="18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0" fontId="27" fillId="13" borderId="3" xfId="0" applyFont="1" applyFill="1" applyBorder="1" applyAlignment="1">
      <alignment horizontal="center" vertical="center"/>
    </xf>
    <xf numFmtId="4" fontId="26" fillId="13" borderId="3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Border="1"/>
    <xf numFmtId="4" fontId="2" fillId="0" borderId="42" xfId="1" applyNumberFormat="1" applyFont="1" applyFill="1" applyBorder="1" applyAlignment="1" applyProtection="1">
      <alignment vertical="center"/>
    </xf>
    <xf numFmtId="4" fontId="2" fillId="0" borderId="43" xfId="1" applyNumberFormat="1" applyFont="1" applyFill="1" applyBorder="1" applyAlignment="1" applyProtection="1">
      <alignment vertical="center"/>
    </xf>
    <xf numFmtId="4" fontId="3" fillId="0" borderId="22" xfId="1" applyNumberFormat="1" applyFont="1" applyFill="1" applyBorder="1" applyAlignment="1" applyProtection="1">
      <alignment vertical="center"/>
    </xf>
    <xf numFmtId="0" fontId="3" fillId="0" borderId="44" xfId="0" applyFont="1" applyBorder="1"/>
    <xf numFmtId="4" fontId="3" fillId="0" borderId="45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14" borderId="24" xfId="0" applyFont="1" applyFill="1" applyBorder="1" applyAlignment="1">
      <alignment horizontal="left" vertical="center" wrapText="1"/>
    </xf>
    <xf numFmtId="0" fontId="2" fillId="14" borderId="13" xfId="0" applyFont="1" applyFill="1" applyBorder="1" applyAlignment="1">
      <alignment horizontal="left" vertical="center" wrapText="1"/>
    </xf>
    <xf numFmtId="0" fontId="15" fillId="11" borderId="49" xfId="0" applyFont="1" applyFill="1" applyBorder="1" applyAlignment="1">
      <alignment horizontal="center" vertical="center"/>
    </xf>
    <xf numFmtId="4" fontId="3" fillId="11" borderId="49" xfId="1" applyNumberFormat="1" applyFont="1" applyFill="1" applyBorder="1" applyAlignment="1">
      <alignment vertical="center"/>
    </xf>
    <xf numFmtId="0" fontId="2" fillId="14" borderId="3" xfId="0" applyFont="1" applyFill="1" applyBorder="1" applyAlignment="1">
      <alignment horizontal="left" vertical="center"/>
    </xf>
    <xf numFmtId="0" fontId="2" fillId="14" borderId="3" xfId="0" applyFont="1" applyFill="1" applyBorder="1" applyAlignment="1">
      <alignment horizontal="left" vertical="center" wrapText="1"/>
    </xf>
    <xf numFmtId="0" fontId="20" fillId="14" borderId="3" xfId="0" applyFont="1" applyFill="1" applyBorder="1" applyAlignment="1">
      <alignment horizontal="center" vertical="center"/>
    </xf>
    <xf numFmtId="4" fontId="2" fillId="14" borderId="3" xfId="1" applyNumberFormat="1" applyFont="1" applyFill="1" applyBorder="1" applyAlignment="1">
      <alignment vertical="center"/>
    </xf>
    <xf numFmtId="0" fontId="2" fillId="11" borderId="5" xfId="0" applyFont="1" applyFill="1" applyBorder="1" applyAlignment="1">
      <alignment horizontal="left" vertical="center" wrapText="1"/>
    </xf>
    <xf numFmtId="0" fontId="2" fillId="14" borderId="11" xfId="0" applyFont="1" applyFill="1" applyBorder="1" applyAlignment="1">
      <alignment horizontal="left" vertical="center" wrapText="1"/>
    </xf>
    <xf numFmtId="43" fontId="28" fillId="0" borderId="9" xfId="1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9" fontId="30" fillId="0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/>
    <xf numFmtId="0" fontId="18" fillId="0" borderId="8" xfId="0" applyFont="1" applyBorder="1" applyAlignment="1">
      <alignment vertical="center"/>
    </xf>
    <xf numFmtId="0" fontId="18" fillId="0" borderId="10" xfId="0" applyFont="1" applyBorder="1" applyAlignment="1">
      <alignment vertical="top"/>
    </xf>
    <xf numFmtId="0" fontId="18" fillId="0" borderId="35" xfId="0" applyFont="1" applyBorder="1" applyAlignment="1">
      <alignment vertical="top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18" fillId="0" borderId="8" xfId="0" applyFont="1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Fill="1" applyAlignment="1" applyProtection="1">
      <alignment vertical="top"/>
      <protection locked="0"/>
    </xf>
    <xf numFmtId="0" fontId="18" fillId="0" borderId="0" xfId="0" applyFont="1" applyBorder="1"/>
    <xf numFmtId="0" fontId="18" fillId="0" borderId="41" xfId="0" applyFont="1" applyBorder="1"/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10" fontId="2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40" xfId="0" applyFont="1" applyBorder="1" applyAlignment="1">
      <alignment vertical="top"/>
    </xf>
    <xf numFmtId="0" fontId="28" fillId="0" borderId="9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23" fillId="0" borderId="8" xfId="0" applyFont="1" applyFill="1" applyBorder="1" applyAlignment="1">
      <alignment horizontal="left" vertical="top" wrapText="1"/>
    </xf>
    <xf numFmtId="0" fontId="28" fillId="0" borderId="35" xfId="0" applyFont="1" applyBorder="1" applyAlignment="1">
      <alignment vertical="top"/>
    </xf>
    <xf numFmtId="43" fontId="28" fillId="0" borderId="35" xfId="0" applyNumberFormat="1" applyFont="1" applyBorder="1" applyAlignment="1">
      <alignment vertical="top"/>
    </xf>
    <xf numFmtId="0" fontId="31" fillId="0" borderId="35" xfId="0" applyFont="1" applyBorder="1" applyAlignment="1">
      <alignment horizontal="center" vertical="top"/>
    </xf>
    <xf numFmtId="43" fontId="32" fillId="0" borderId="40" xfId="1" applyFont="1" applyBorder="1" applyAlignment="1">
      <alignment vertical="top"/>
    </xf>
    <xf numFmtId="0" fontId="28" fillId="0" borderId="10" xfId="0" applyFont="1" applyBorder="1" applyAlignment="1">
      <alignment vertical="top"/>
    </xf>
    <xf numFmtId="43" fontId="18" fillId="0" borderId="9" xfId="0" applyNumberFormat="1" applyFont="1" applyBorder="1"/>
    <xf numFmtId="43" fontId="18" fillId="0" borderId="40" xfId="0" applyNumberFormat="1" applyFont="1" applyBorder="1" applyAlignment="1">
      <alignment vertical="top"/>
    </xf>
    <xf numFmtId="0" fontId="30" fillId="0" borderId="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3" fontId="30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3" fontId="19" fillId="0" borderId="50" xfId="1" applyFont="1" applyBorder="1" applyAlignment="1">
      <alignment vertical="center"/>
    </xf>
    <xf numFmtId="0" fontId="34" fillId="0" borderId="0" xfId="0" applyFont="1" applyAlignment="1">
      <alignment vertical="center"/>
    </xf>
    <xf numFmtId="0" fontId="28" fillId="0" borderId="8" xfId="0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3" fontId="18" fillId="0" borderId="13" xfId="1" applyFont="1" applyBorder="1" applyAlignment="1">
      <alignment vertical="center"/>
    </xf>
    <xf numFmtId="9" fontId="30" fillId="12" borderId="0" xfId="0" applyNumberFormat="1" applyFont="1" applyFill="1" applyAlignment="1">
      <alignment horizontal="center" vertical="center"/>
    </xf>
    <xf numFmtId="10" fontId="18" fillId="0" borderId="8" xfId="0" applyNumberFormat="1" applyFont="1" applyBorder="1" applyAlignment="1">
      <alignment vertical="center"/>
    </xf>
    <xf numFmtId="9" fontId="18" fillId="0" borderId="0" xfId="2" applyFont="1" applyBorder="1" applyAlignment="1">
      <alignment vertical="center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43" fontId="18" fillId="0" borderId="54" xfId="1" applyFont="1" applyFill="1" applyBorder="1" applyAlignment="1" applyProtection="1">
      <alignment vertical="center" wrapText="1"/>
      <protection locked="0"/>
    </xf>
    <xf numFmtId="10" fontId="28" fillId="0" borderId="0" xfId="2" applyNumberFormat="1" applyFont="1" applyBorder="1" applyAlignment="1">
      <alignment horizontal="left" vertical="top" wrapText="1"/>
    </xf>
    <xf numFmtId="0" fontId="24" fillId="0" borderId="0" xfId="4" applyFill="1" applyAlignment="1" applyProtection="1">
      <protection locked="0"/>
    </xf>
    <xf numFmtId="0" fontId="23" fillId="0" borderId="0" xfId="0" applyFont="1" applyBorder="1" applyAlignment="1">
      <alignment vertical="top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vertical="top"/>
    </xf>
    <xf numFmtId="0" fontId="2" fillId="11" borderId="27" xfId="0" applyFont="1" applyFill="1" applyBorder="1" applyAlignment="1">
      <alignment horizontal="left" vertical="center" wrapText="1"/>
    </xf>
    <xf numFmtId="0" fontId="2" fillId="11" borderId="56" xfId="0" applyFont="1" applyFill="1" applyBorder="1" applyAlignment="1">
      <alignment horizontal="left" vertical="center"/>
    </xf>
    <xf numFmtId="0" fontId="15" fillId="11" borderId="27" xfId="0" applyFont="1" applyFill="1" applyBorder="1" applyAlignment="1">
      <alignment horizontal="center" vertical="center"/>
    </xf>
    <xf numFmtId="4" fontId="2" fillId="11" borderId="28" xfId="1" applyNumberFormat="1" applyFont="1" applyFill="1" applyBorder="1" applyAlignment="1">
      <alignment vertical="center"/>
    </xf>
    <xf numFmtId="10" fontId="3" fillId="0" borderId="0" xfId="0" applyNumberFormat="1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16" fillId="11" borderId="11" xfId="0" applyFont="1" applyFill="1" applyBorder="1" applyAlignment="1">
      <alignment horizontal="left" vertical="center" wrapText="1"/>
    </xf>
    <xf numFmtId="0" fontId="16" fillId="11" borderId="24" xfId="0" applyFont="1" applyFill="1" applyBorder="1" applyAlignment="1">
      <alignment horizontal="left"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6" fillId="13" borderId="11" xfId="0" applyFont="1" applyFill="1" applyBorder="1" applyAlignment="1">
      <alignment horizontal="left" vertical="center" wrapText="1"/>
    </xf>
    <xf numFmtId="0" fontId="26" fillId="13" borderId="24" xfId="0" applyFont="1" applyFill="1" applyBorder="1" applyAlignment="1">
      <alignment horizontal="left" vertical="center" wrapText="1"/>
    </xf>
    <xf numFmtId="0" fontId="26" fillId="13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left" vertical="center" wrapText="1"/>
    </xf>
    <xf numFmtId="0" fontId="9" fillId="2" borderId="0" xfId="0" applyFont="1" applyFill="1" applyAlignment="1" applyProtection="1">
      <alignment horizontal="left" vertical="center"/>
      <protection locked="0"/>
    </xf>
    <xf numFmtId="0" fontId="2" fillId="11" borderId="12" xfId="0" applyFont="1" applyFill="1" applyBorder="1" applyAlignment="1">
      <alignment horizontal="left" vertical="center" wrapText="1"/>
    </xf>
    <xf numFmtId="0" fontId="2" fillId="11" borderId="2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0" xfId="0" applyFont="1" applyFill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24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46" xfId="0" applyFont="1" applyFill="1" applyBorder="1" applyAlignment="1">
      <alignment horizontal="left" vertical="center" wrapText="1"/>
    </xf>
    <xf numFmtId="0" fontId="3" fillId="11" borderId="47" xfId="0" applyFont="1" applyFill="1" applyBorder="1" applyAlignment="1">
      <alignment horizontal="left" vertical="center" wrapText="1"/>
    </xf>
    <xf numFmtId="0" fontId="3" fillId="11" borderId="48" xfId="0" applyFont="1" applyFill="1" applyBorder="1" applyAlignment="1">
      <alignment horizontal="left" vertical="center" wrapText="1"/>
    </xf>
    <xf numFmtId="0" fontId="21" fillId="11" borderId="11" xfId="0" applyFont="1" applyFill="1" applyBorder="1" applyAlignment="1">
      <alignment horizontal="left" vertical="center" wrapText="1"/>
    </xf>
    <xf numFmtId="0" fontId="21" fillId="11" borderId="24" xfId="0" applyFont="1" applyFill="1" applyBorder="1" applyAlignment="1">
      <alignment horizontal="left" vertical="center" wrapText="1"/>
    </xf>
    <xf numFmtId="0" fontId="21" fillId="11" borderId="13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43" fontId="18" fillId="12" borderId="53" xfId="1" applyFont="1" applyFill="1" applyBorder="1" applyAlignment="1" applyProtection="1">
      <alignment vertical="center"/>
    </xf>
    <xf numFmtId="43" fontId="18" fillId="12" borderId="55" xfId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  <protection locked="0"/>
    </xf>
    <xf numFmtId="9" fontId="2" fillId="0" borderId="0" xfId="2" applyNumberFormat="1" applyFont="1" applyAlignment="1" applyProtection="1">
      <alignment horizontal="left" vertical="center"/>
      <protection locked="0"/>
    </xf>
    <xf numFmtId="9" fontId="8" fillId="0" borderId="0" xfId="2" applyFont="1" applyAlignment="1" applyProtection="1">
      <alignment horizontal="left" vertical="center"/>
      <protection locked="0"/>
    </xf>
  </cellXfs>
  <cellStyles count="5">
    <cellStyle name="Komma" xfId="1" builtinId="3"/>
    <cellStyle name="Komma 2" xfId="3"/>
    <cellStyle name="Link" xfId="4" builtinId="8"/>
    <cellStyle name="Prozent" xfId="2" builtinId="5"/>
    <cellStyle name="Standard" xfId="0" builtinId="0"/>
  </cellStyles>
  <dxfs count="23"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ill>
        <patternFill patternType="none">
          <bgColor auto="1"/>
        </patternFill>
      </fill>
    </dxf>
    <dxf>
      <fill>
        <patternFill>
          <bgColor rgb="FFFFCDCD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F7ED"/>
      <color rgb="FFFFE7E7"/>
      <color rgb="FFFFCDCD"/>
      <color rgb="FFFABFAC"/>
      <color rgb="FFF5F9FD"/>
      <color rgb="FFFFF9E7"/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49608</xdr:colOff>
      <xdr:row>36</xdr:row>
      <xdr:rowOff>167487</xdr:rowOff>
    </xdr:from>
    <xdr:to>
      <xdr:col>4</xdr:col>
      <xdr:colOff>386953</xdr:colOff>
      <xdr:row>38</xdr:row>
      <xdr:rowOff>192107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127"/>
        <a:stretch/>
      </xdr:blipFill>
      <xdr:spPr>
        <a:xfrm>
          <a:off x="3284139" y="8263737"/>
          <a:ext cx="1141017" cy="40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6" zoomScaleNormal="96" workbookViewId="0">
      <selection activeCell="G4" sqref="G4"/>
    </sheetView>
  </sheetViews>
  <sheetFormatPr baseColWidth="10" defaultRowHeight="15" x14ac:dyDescent="0.25"/>
  <cols>
    <col min="1" max="1" width="6.28515625" style="152" customWidth="1"/>
    <col min="2" max="2" width="27.85546875" style="152" customWidth="1"/>
    <col min="3" max="3" width="14.42578125" style="152" customWidth="1"/>
    <col min="4" max="4" width="12" style="152" customWidth="1"/>
    <col min="5" max="5" width="21.7109375" style="152" customWidth="1"/>
    <col min="6" max="16384" width="11.42578125" style="152"/>
  </cols>
  <sheetData>
    <row r="1" spans="1:5" ht="15" customHeight="1" x14ac:dyDescent="0.25"/>
    <row r="2" spans="1:5" ht="23.25" x14ac:dyDescent="0.35">
      <c r="A2" s="177" t="str">
        <f>CONCATENATE("Veranlagung Zentralsteuer für das Jahr "&amp; C6+1)</f>
        <v>Veranlagung Zentralsteuer für das Jahr 1</v>
      </c>
      <c r="D2" s="153"/>
      <c r="E2" s="154"/>
    </row>
    <row r="3" spans="1:5" ht="15" customHeight="1" x14ac:dyDescent="0.25"/>
    <row r="4" spans="1:5" ht="30" customHeight="1" x14ac:dyDescent="0.25">
      <c r="A4" s="243" t="str">
        <f>CONCATENATE("Katholische Kirchgemeinde ",'Schritt 1 &gt; Zusammenfassung'!E7)</f>
        <v xml:space="preserve">Katholische Kirchgemeinde </v>
      </c>
      <c r="B4" s="243"/>
      <c r="C4" s="243"/>
      <c r="D4" s="243"/>
      <c r="E4" s="243"/>
    </row>
    <row r="5" spans="1:5" ht="15" customHeight="1" x14ac:dyDescent="0.25"/>
    <row r="6" spans="1:5" s="178" customFormat="1" ht="20.100000000000001" customHeight="1" x14ac:dyDescent="0.25">
      <c r="A6" s="178" t="s">
        <v>78</v>
      </c>
      <c r="C6" s="179">
        <f>'Schritt 1 &gt; Zusammenfassung'!E5</f>
        <v>0</v>
      </c>
      <c r="D6" s="223">
        <f>'Schritt 1 &gt; Zusammenfassung'!E8</f>
        <v>0</v>
      </c>
      <c r="E6" s="180"/>
    </row>
    <row r="7" spans="1:5" ht="15" customHeight="1" x14ac:dyDescent="0.25">
      <c r="A7" s="181"/>
      <c r="B7" s="181"/>
      <c r="C7" s="181"/>
      <c r="D7" s="181"/>
      <c r="E7" s="181"/>
    </row>
    <row r="8" spans="1:5" s="155" customFormat="1" ht="19.5" customHeight="1" x14ac:dyDescent="0.25">
      <c r="A8" s="250" t="str">
        <f>CONCATENATE("Bruttoerträge und Aufwendungen im ",C6)</f>
        <v>Bruttoerträge und Aufwendungen im 0</v>
      </c>
      <c r="B8" s="250"/>
      <c r="C8" s="250"/>
      <c r="D8" s="221" t="s">
        <v>86</v>
      </c>
      <c r="E8" s="221" t="s">
        <v>59</v>
      </c>
    </row>
    <row r="9" spans="1:5" s="155" customFormat="1" ht="6" customHeight="1" x14ac:dyDescent="0.25">
      <c r="A9" s="219"/>
      <c r="B9" s="186"/>
      <c r="C9" s="186"/>
      <c r="D9" s="186"/>
      <c r="E9" s="220"/>
    </row>
    <row r="10" spans="1:5" ht="30" customHeight="1" x14ac:dyDescent="0.25">
      <c r="A10" s="244" t="s">
        <v>83</v>
      </c>
      <c r="B10" s="245"/>
      <c r="C10" s="245"/>
      <c r="D10" s="195" t="s">
        <v>60</v>
      </c>
      <c r="E10" s="297">
        <f>'Schritt 1 &gt; Zusammenfassung'!G23</f>
        <v>0</v>
      </c>
    </row>
    <row r="11" spans="1:5" ht="30" customHeight="1" x14ac:dyDescent="0.25">
      <c r="A11" s="244" t="s">
        <v>84</v>
      </c>
      <c r="B11" s="245"/>
      <c r="C11" s="245"/>
      <c r="D11" s="195" t="s">
        <v>61</v>
      </c>
      <c r="E11" s="297">
        <f>'Schritt 1 &gt; Zusammenfassung'!G28</f>
        <v>0</v>
      </c>
    </row>
    <row r="12" spans="1:5" s="156" customFormat="1" ht="32.25" customHeight="1" x14ac:dyDescent="0.25">
      <c r="A12" s="244" t="s">
        <v>85</v>
      </c>
      <c r="B12" s="245"/>
      <c r="C12" s="245"/>
      <c r="D12" s="196">
        <v>3181</v>
      </c>
      <c r="E12" s="298">
        <f>'Schritt 1 &gt; Zusammenfassung'!G31</f>
        <v>0</v>
      </c>
    </row>
    <row r="13" spans="1:5" s="156" customFormat="1" ht="3" customHeight="1" x14ac:dyDescent="0.25">
      <c r="A13" s="226"/>
      <c r="B13" s="227"/>
      <c r="C13" s="227"/>
      <c r="D13" s="228"/>
      <c r="E13" s="229"/>
    </row>
    <row r="14" spans="1:5" ht="15.75" x14ac:dyDescent="0.25">
      <c r="A14" s="224" t="str">
        <f>CONCATENATE("Nettosteuerertrag bei ",D6*100,"%")</f>
        <v>Nettosteuerertrag bei 0%</v>
      </c>
      <c r="B14" s="225"/>
      <c r="C14" s="176"/>
      <c r="D14" s="199"/>
      <c r="E14" s="222">
        <f>E10+E11+E12</f>
        <v>0</v>
      </c>
    </row>
    <row r="15" spans="1:5" ht="6" customHeight="1" x14ac:dyDescent="0.25">
      <c r="A15" s="182"/>
      <c r="B15" s="176"/>
      <c r="C15" s="176"/>
      <c r="D15" s="199"/>
      <c r="E15" s="131"/>
    </row>
    <row r="16" spans="1:5" ht="16.5" customHeight="1" x14ac:dyDescent="0.25">
      <c r="A16" s="246" t="s">
        <v>62</v>
      </c>
      <c r="B16" s="247"/>
      <c r="C16" s="247"/>
      <c r="D16" s="200"/>
      <c r="E16" s="175" t="e">
        <f>E14/D6</f>
        <v>#DIV/0!</v>
      </c>
    </row>
    <row r="17" spans="1:7" ht="7.5" customHeight="1" x14ac:dyDescent="0.25">
      <c r="A17" s="183"/>
      <c r="B17" s="184"/>
      <c r="C17" s="184"/>
      <c r="D17" s="184"/>
      <c r="E17" s="132"/>
    </row>
    <row r="18" spans="1:7" ht="15" customHeight="1" x14ac:dyDescent="0.25">
      <c r="A18" s="183"/>
      <c r="B18" s="184"/>
      <c r="C18" s="184"/>
      <c r="D18" s="184"/>
      <c r="E18" s="201"/>
    </row>
    <row r="19" spans="1:7" s="155" customFormat="1" ht="18.75" customHeight="1" x14ac:dyDescent="0.25">
      <c r="A19" s="253" t="s">
        <v>79</v>
      </c>
      <c r="B19" s="254"/>
      <c r="C19" s="254"/>
      <c r="D19" s="254"/>
      <c r="E19" s="255"/>
    </row>
    <row r="20" spans="1:7" s="155" customFormat="1" ht="16.5" customHeight="1" x14ac:dyDescent="0.25">
      <c r="A20" s="182" t="s">
        <v>80</v>
      </c>
      <c r="B20" s="176"/>
      <c r="C20" s="176"/>
      <c r="D20" s="185"/>
      <c r="E20" s="202"/>
    </row>
    <row r="21" spans="1:7" s="155" customFormat="1" ht="3.75" customHeight="1" x14ac:dyDescent="0.25">
      <c r="A21" s="203"/>
      <c r="B21" s="185"/>
      <c r="C21" s="185"/>
      <c r="D21" s="185"/>
      <c r="E21" s="202"/>
    </row>
    <row r="22" spans="1:7" s="155" customFormat="1" ht="16.5" customHeight="1" x14ac:dyDescent="0.25">
      <c r="A22" s="248" t="str">
        <f>CONCATENATE("Zentralsteuerfuss ",C6+1,":")</f>
        <v>Zentralsteuerfuss 1:</v>
      </c>
      <c r="B22" s="249"/>
      <c r="C22" s="230">
        <f>'Schritt 1 &gt; Zusammenfassung'!E11</f>
        <v>0.04</v>
      </c>
      <c r="D22" s="198"/>
      <c r="E22" s="204"/>
      <c r="G22" s="194"/>
    </row>
    <row r="23" spans="1:7" s="155" customFormat="1" ht="17.25" customHeight="1" x14ac:dyDescent="0.25">
      <c r="A23" s="251" t="str">
        <f>CONCATENATE("(gemäss Synodenbeschluss vom Herbst ",C6,")",)</f>
        <v>(gemäss Synodenbeschluss vom Herbst 0)</v>
      </c>
      <c r="B23" s="252"/>
      <c r="C23" s="252"/>
      <c r="D23" s="186"/>
      <c r="E23" s="204"/>
    </row>
    <row r="24" spans="1:7" s="155" customFormat="1" ht="4.5" customHeight="1" x14ac:dyDescent="0.25">
      <c r="A24" s="205"/>
      <c r="B24" s="197"/>
      <c r="C24" s="197"/>
      <c r="D24" s="186"/>
      <c r="E24" s="204"/>
    </row>
    <row r="25" spans="1:7" s="218" customFormat="1" ht="16.5" customHeight="1" thickBot="1" x14ac:dyDescent="0.3">
      <c r="A25" s="213" t="str">
        <f>CONCATENATE("Total Zentalsteuer ",C6+1,"")</f>
        <v>Total Zentalsteuer 1</v>
      </c>
      <c r="B25" s="214"/>
      <c r="C25" s="215"/>
      <c r="D25" s="216"/>
      <c r="E25" s="217" t="e">
        <f>ROUND((E16*C22)/5,2)*5</f>
        <v>#DIV/0!</v>
      </c>
    </row>
    <row r="26" spans="1:7" ht="6" customHeight="1" thickTop="1" x14ac:dyDescent="0.25">
      <c r="A26" s="210"/>
      <c r="B26" s="206"/>
      <c r="C26" s="207"/>
      <c r="D26" s="208"/>
      <c r="E26" s="209"/>
    </row>
    <row r="27" spans="1:7" ht="15" customHeight="1" x14ac:dyDescent="0.25">
      <c r="A27" s="187"/>
      <c r="B27" s="148"/>
      <c r="C27" s="148"/>
      <c r="D27" s="148"/>
      <c r="E27" s="188"/>
    </row>
    <row r="28" spans="1:7" ht="16.5" customHeight="1" x14ac:dyDescent="0.25">
      <c r="A28" s="187" t="s">
        <v>81</v>
      </c>
      <c r="B28" s="148"/>
      <c r="C28" s="181" t="s">
        <v>63</v>
      </c>
      <c r="D28" s="181"/>
      <c r="E28" s="211" t="e">
        <f>ROUND((E25/3)/5,2)*5</f>
        <v>#DIV/0!</v>
      </c>
    </row>
    <row r="29" spans="1:7" ht="16.5" customHeight="1" x14ac:dyDescent="0.25">
      <c r="A29" s="183" t="s">
        <v>82</v>
      </c>
      <c r="B29" s="184"/>
      <c r="C29" s="184" t="s">
        <v>64</v>
      </c>
      <c r="D29" s="184"/>
      <c r="E29" s="212" t="e">
        <f>ROUND((E25*2/3)/5,2)*5</f>
        <v>#DIV/0!</v>
      </c>
    </row>
    <row r="30" spans="1:7" ht="15" customHeight="1" x14ac:dyDescent="0.25">
      <c r="A30" s="148"/>
      <c r="B30" s="148"/>
      <c r="C30" s="148"/>
      <c r="D30" s="148"/>
      <c r="E30" s="148"/>
    </row>
    <row r="31" spans="1:7" ht="15.75" x14ac:dyDescent="0.25">
      <c r="A31" s="235" t="s">
        <v>89</v>
      </c>
      <c r="B31" s="148"/>
      <c r="C31" s="148"/>
      <c r="D31" s="148"/>
      <c r="E31" s="148"/>
    </row>
    <row r="32" spans="1:7" ht="15.75" x14ac:dyDescent="0.25">
      <c r="A32" s="148" t="s">
        <v>92</v>
      </c>
      <c r="B32" s="148"/>
      <c r="C32" s="148"/>
      <c r="D32" s="148"/>
      <c r="E32" s="148"/>
    </row>
    <row r="33" spans="1:5" ht="15" customHeight="1" x14ac:dyDescent="0.25">
      <c r="A33" s="148"/>
      <c r="B33" s="148"/>
      <c r="C33" s="148"/>
      <c r="D33" s="148"/>
      <c r="E33" s="148"/>
    </row>
    <row r="34" spans="1:5" ht="49.5" customHeight="1" x14ac:dyDescent="0.25">
      <c r="A34" s="256" t="s">
        <v>95</v>
      </c>
      <c r="B34" s="256"/>
      <c r="C34" s="256"/>
      <c r="D34" s="256"/>
      <c r="E34" s="256"/>
    </row>
    <row r="35" spans="1:5" ht="15" customHeight="1" x14ac:dyDescent="0.25">
      <c r="A35" s="181"/>
      <c r="B35" s="181"/>
      <c r="C35" s="181"/>
      <c r="D35" s="181"/>
      <c r="E35" s="181"/>
    </row>
    <row r="36" spans="1:5" ht="51.75" customHeight="1" x14ac:dyDescent="0.25">
      <c r="A36" s="241" t="s">
        <v>87</v>
      </c>
      <c r="B36" s="242"/>
      <c r="C36" s="242"/>
      <c r="D36" s="242"/>
      <c r="E36" s="242"/>
    </row>
    <row r="37" spans="1:5" ht="15" customHeight="1" x14ac:dyDescent="0.25">
      <c r="A37" s="233"/>
      <c r="B37" s="234"/>
      <c r="C37" s="234"/>
      <c r="D37" s="234"/>
      <c r="E37" s="234"/>
    </row>
    <row r="38" spans="1:5" ht="15" customHeight="1" x14ac:dyDescent="0.25">
      <c r="A38" s="181"/>
      <c r="B38" s="181"/>
      <c r="C38" s="189"/>
      <c r="D38" s="181"/>
      <c r="E38" s="231"/>
    </row>
    <row r="39" spans="1:5" ht="15.75" x14ac:dyDescent="0.25">
      <c r="A39" s="181" t="str">
        <f ca="1">"Weinfelden, "&amp;TEXT(TODAY(),"TT.MM.JJJJ")</f>
        <v>Weinfelden, 28.01.2024</v>
      </c>
      <c r="B39" s="190"/>
      <c r="C39" s="190"/>
      <c r="D39" s="191"/>
      <c r="E39" s="191"/>
    </row>
    <row r="40" spans="1:5" ht="15.75" x14ac:dyDescent="0.25">
      <c r="A40" s="181"/>
      <c r="B40" s="192"/>
      <c r="C40" s="192"/>
      <c r="D40" s="148" t="s">
        <v>88</v>
      </c>
      <c r="E40" s="193"/>
    </row>
    <row r="41" spans="1:5" x14ac:dyDescent="0.25">
      <c r="B41" s="149"/>
      <c r="C41" s="149"/>
      <c r="D41" s="232"/>
      <c r="E41" s="149"/>
    </row>
  </sheetData>
  <sheetProtection sheet="1" objects="1" scenarios="1"/>
  <mergeCells count="11">
    <mergeCell ref="A36:E36"/>
    <mergeCell ref="A4:E4"/>
    <mergeCell ref="A10:C10"/>
    <mergeCell ref="A11:C11"/>
    <mergeCell ref="A12:C12"/>
    <mergeCell ref="A16:C16"/>
    <mergeCell ref="A22:B22"/>
    <mergeCell ref="A8:C8"/>
    <mergeCell ref="A23:C23"/>
    <mergeCell ref="A19:E19"/>
    <mergeCell ref="A34:E34"/>
  </mergeCells>
  <conditionalFormatting sqref="E10:E11">
    <cfRule type="cellIs" dxfId="22" priority="12" operator="lessThan">
      <formula>0</formula>
    </cfRule>
  </conditionalFormatting>
  <pageMargins left="0.70866141732283472" right="0.70866141732283472" top="1.3779527559055118" bottom="0.59055118110236227" header="0.31496062992125984" footer="0.31496062992125984"/>
  <pageSetup paperSize="9" orientation="portrait" r:id="rId1"/>
  <headerFooter>
    <oddHeader>&amp;L&amp;G
&amp;10Franziskus-Weg 3
8570 Weinfelden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G44"/>
  <sheetViews>
    <sheetView tabSelected="1" topLeftCell="A2" zoomScaleNormal="100" workbookViewId="0">
      <selection activeCell="N18" sqref="N18"/>
    </sheetView>
  </sheetViews>
  <sheetFormatPr baseColWidth="10" defaultRowHeight="15" x14ac:dyDescent="0.2"/>
  <cols>
    <col min="1" max="1" width="11.42578125" style="2"/>
    <col min="2" max="2" width="12.7109375" style="2" bestFit="1" customWidth="1"/>
    <col min="3" max="3" width="17.140625" style="2" customWidth="1"/>
    <col min="4" max="4" width="10.7109375" style="2" customWidth="1"/>
    <col min="5" max="5" width="22" style="2" customWidth="1"/>
    <col min="6" max="6" width="14.28515625" style="2" customWidth="1"/>
    <col min="7" max="7" width="16.5703125" style="2" customWidth="1"/>
    <col min="8" max="16384" width="11.42578125" style="2"/>
  </cols>
  <sheetData>
    <row r="1" spans="1:7" x14ac:dyDescent="0.2">
      <c r="F1" s="257"/>
      <c r="G1" s="257"/>
    </row>
    <row r="2" spans="1:7" x14ac:dyDescent="0.2">
      <c r="F2" s="116"/>
      <c r="G2" s="116"/>
    </row>
    <row r="3" spans="1:7" s="103" customFormat="1" ht="21" customHeight="1" x14ac:dyDescent="0.25">
      <c r="A3" s="103" t="str">
        <f>CONCATENATE("Zusammenfassung Zentralsteuerabrechnung "&amp;E5+1)</f>
        <v>Zusammenfassung Zentralsteuerabrechnung 1</v>
      </c>
    </row>
    <row r="4" spans="1:7" s="103" customFormat="1" ht="21" customHeight="1" x14ac:dyDescent="0.25"/>
    <row r="5" spans="1:7" ht="15.75" x14ac:dyDescent="0.25">
      <c r="A5" s="2" t="s">
        <v>55</v>
      </c>
      <c r="E5" s="299"/>
      <c r="F5" s="118"/>
      <c r="G5" s="89" t="str">
        <f>IF(ISBLANK(#REF!),"◄ 3. Massgebendes Rechnungsjahr, vierstellig z.B. 2020","")</f>
        <v/>
      </c>
    </row>
    <row r="6" spans="1:7" ht="15.75" customHeight="1" x14ac:dyDescent="0.25">
      <c r="D6" s="98"/>
      <c r="E6" s="98"/>
      <c r="F6" s="98"/>
      <c r="G6" s="98"/>
    </row>
    <row r="7" spans="1:7" s="103" customFormat="1" ht="21" customHeight="1" x14ac:dyDescent="0.25">
      <c r="A7" s="103" t="s">
        <v>56</v>
      </c>
      <c r="C7" s="104"/>
      <c r="D7" s="104"/>
      <c r="E7" s="273"/>
      <c r="F7" s="273"/>
      <c r="G7" s="273"/>
    </row>
    <row r="8" spans="1:7" ht="15.75" x14ac:dyDescent="0.25">
      <c r="A8" s="2" t="s">
        <v>54</v>
      </c>
      <c r="E8" s="300"/>
      <c r="F8" s="117"/>
      <c r="G8" s="89" t="str">
        <f>IF(ISBLANK(#REF!),"◄ 2. Steuerfuss vom Rechnungsjahr","")</f>
        <v/>
      </c>
    </row>
    <row r="9" spans="1:7" s="137" customFormat="1" x14ac:dyDescent="0.2">
      <c r="A9" s="137" t="s">
        <v>90</v>
      </c>
      <c r="E9" s="301"/>
      <c r="F9" s="138"/>
      <c r="G9" s="139"/>
    </row>
    <row r="11" spans="1:7" x14ac:dyDescent="0.2">
      <c r="A11" s="2" t="s">
        <v>91</v>
      </c>
      <c r="E11" s="240">
        <v>0.04</v>
      </c>
    </row>
    <row r="13" spans="1:7" ht="24.75" customHeight="1" x14ac:dyDescent="0.2">
      <c r="A13" s="105" t="s">
        <v>0</v>
      </c>
      <c r="B13" s="106"/>
      <c r="C13" s="106"/>
      <c r="D13" s="106"/>
      <c r="E13" s="106"/>
      <c r="F13" s="111" t="s">
        <v>52</v>
      </c>
      <c r="G13" s="119" t="s">
        <v>51</v>
      </c>
    </row>
    <row r="14" spans="1:7" ht="18" customHeight="1" x14ac:dyDescent="0.2">
      <c r="A14" s="258" t="s">
        <v>2</v>
      </c>
      <c r="B14" s="259"/>
      <c r="C14" s="259"/>
      <c r="D14" s="259"/>
      <c r="E14" s="120"/>
      <c r="F14" s="112">
        <v>4000</v>
      </c>
      <c r="G14" s="107">
        <f>SUM(Einkommenssteuern_nat.Pers._4000)</f>
        <v>0</v>
      </c>
    </row>
    <row r="15" spans="1:7" ht="18" customHeight="1" x14ac:dyDescent="0.2">
      <c r="A15" s="258" t="s">
        <v>3</v>
      </c>
      <c r="B15" s="259"/>
      <c r="C15" s="259"/>
      <c r="D15" s="259"/>
      <c r="E15" s="120"/>
      <c r="F15" s="112">
        <v>4001</v>
      </c>
      <c r="G15" s="107">
        <f>SUM(Vermögenssteuern_nat.Pers._4001)</f>
        <v>0</v>
      </c>
    </row>
    <row r="16" spans="1:7" s="1" customFormat="1" ht="18" customHeight="1" x14ac:dyDescent="0.25">
      <c r="A16" s="270" t="s">
        <v>57</v>
      </c>
      <c r="B16" s="271"/>
      <c r="C16" s="271"/>
      <c r="D16" s="271"/>
      <c r="E16" s="272"/>
      <c r="F16" s="135" t="s">
        <v>66</v>
      </c>
      <c r="G16" s="136">
        <f>G14+G15</f>
        <v>0</v>
      </c>
    </row>
    <row r="17" spans="1:7" ht="18" customHeight="1" x14ac:dyDescent="0.2">
      <c r="A17" s="258" t="s">
        <v>20</v>
      </c>
      <c r="B17" s="259"/>
      <c r="C17" s="259"/>
      <c r="D17" s="259"/>
      <c r="E17" s="130"/>
      <c r="F17" s="112">
        <v>4003</v>
      </c>
      <c r="G17" s="107">
        <f>SUM(Einkommenssteuern_nat.Pers.VJ_4003)</f>
        <v>0</v>
      </c>
    </row>
    <row r="18" spans="1:7" ht="18" customHeight="1" x14ac:dyDescent="0.2">
      <c r="A18" s="258" t="s">
        <v>21</v>
      </c>
      <c r="B18" s="259"/>
      <c r="C18" s="259"/>
      <c r="D18" s="259"/>
      <c r="E18" s="260"/>
      <c r="F18" s="112">
        <v>4004</v>
      </c>
      <c r="G18" s="107">
        <f>SUM(Vermögenssteuern_nat.Pers.VJ_4004)</f>
        <v>0</v>
      </c>
    </row>
    <row r="19" spans="1:7" ht="18" customHeight="1" x14ac:dyDescent="0.2">
      <c r="A19" s="270" t="s">
        <v>58</v>
      </c>
      <c r="B19" s="271"/>
      <c r="C19" s="271"/>
      <c r="D19" s="271"/>
      <c r="E19" s="272"/>
      <c r="F19" s="135" t="s">
        <v>67</v>
      </c>
      <c r="G19" s="136">
        <f>G17+G18</f>
        <v>0</v>
      </c>
    </row>
    <row r="20" spans="1:7" ht="18" customHeight="1" x14ac:dyDescent="0.2">
      <c r="A20" s="258" t="s">
        <v>4</v>
      </c>
      <c r="B20" s="259"/>
      <c r="C20" s="259"/>
      <c r="D20" s="259"/>
      <c r="E20" s="130"/>
      <c r="F20" s="112">
        <v>4002</v>
      </c>
      <c r="G20" s="107">
        <f>SUM(Quellensteuern_nat.Pers._4002)</f>
        <v>0</v>
      </c>
    </row>
    <row r="21" spans="1:7" ht="18" customHeight="1" x14ac:dyDescent="0.2">
      <c r="A21" s="261" t="s">
        <v>16</v>
      </c>
      <c r="B21" s="262"/>
      <c r="C21" s="262"/>
      <c r="D21" s="262"/>
      <c r="E21" s="263"/>
      <c r="F21" s="128">
        <v>4005</v>
      </c>
      <c r="G21" s="129">
        <f>SUM(Nachsteuern_Bussen_4005)</f>
        <v>0</v>
      </c>
    </row>
    <row r="22" spans="1:7" ht="18" customHeight="1" x14ac:dyDescent="0.2">
      <c r="A22" s="261" t="s">
        <v>53</v>
      </c>
      <c r="B22" s="262"/>
      <c r="C22" s="262"/>
      <c r="D22" s="262"/>
      <c r="E22" s="263"/>
      <c r="F22" s="128">
        <v>4009</v>
      </c>
      <c r="G22" s="129">
        <f>SUM(Übrige_direkte_Steuern_nat.Pers._4009)</f>
        <v>0</v>
      </c>
    </row>
    <row r="23" spans="1:7" ht="18" customHeight="1" x14ac:dyDescent="0.2">
      <c r="A23" s="270" t="s">
        <v>68</v>
      </c>
      <c r="B23" s="271"/>
      <c r="C23" s="271"/>
      <c r="D23" s="271"/>
      <c r="E23" s="272"/>
      <c r="F23" s="127" t="s">
        <v>69</v>
      </c>
      <c r="G23" s="136">
        <f>G16+G19+G21+G22+G20</f>
        <v>0</v>
      </c>
    </row>
    <row r="24" spans="1:7" ht="18" customHeight="1" x14ac:dyDescent="0.2">
      <c r="A24" s="267" t="s">
        <v>8</v>
      </c>
      <c r="B24" s="268"/>
      <c r="C24" s="268"/>
      <c r="D24" s="268"/>
      <c r="E24" s="269"/>
      <c r="F24" s="128">
        <v>4010</v>
      </c>
      <c r="G24" s="129">
        <f>SUM(Gewinn_Kapitalsteuern_jur.Pers._4010)</f>
        <v>0</v>
      </c>
    </row>
    <row r="25" spans="1:7" ht="18" customHeight="1" x14ac:dyDescent="0.2">
      <c r="A25" s="267" t="s">
        <v>22</v>
      </c>
      <c r="B25" s="268"/>
      <c r="C25" s="268"/>
      <c r="D25" s="268"/>
      <c r="E25" s="269"/>
      <c r="F25" s="128">
        <v>4011</v>
      </c>
      <c r="G25" s="129">
        <f>SUM(Gewinn_Kapitalsteuern_jur.Pers.VJ_4011)</f>
        <v>0</v>
      </c>
    </row>
    <row r="26" spans="1:7" ht="18" customHeight="1" x14ac:dyDescent="0.2">
      <c r="A26" s="285" t="s">
        <v>18</v>
      </c>
      <c r="B26" s="286"/>
      <c r="C26" s="286"/>
      <c r="D26" s="286"/>
      <c r="E26" s="287"/>
      <c r="F26" s="112">
        <v>4015</v>
      </c>
      <c r="G26" s="107">
        <f>SUM(Nachsteuern_Bussen_jur.Pers._4015)</f>
        <v>0</v>
      </c>
    </row>
    <row r="27" spans="1:7" ht="18" customHeight="1" x14ac:dyDescent="0.2">
      <c r="A27" s="285" t="s">
        <v>9</v>
      </c>
      <c r="B27" s="286"/>
      <c r="C27" s="286"/>
      <c r="D27" s="286"/>
      <c r="E27" s="287"/>
      <c r="F27" s="112">
        <v>4019</v>
      </c>
      <c r="G27" s="107">
        <f>SUM(Übrige_direkte_Steuern_jur.Pers._4019)</f>
        <v>0</v>
      </c>
    </row>
    <row r="28" spans="1:7" ht="18" customHeight="1" x14ac:dyDescent="0.2">
      <c r="A28" s="264" t="s">
        <v>70</v>
      </c>
      <c r="B28" s="265"/>
      <c r="C28" s="265"/>
      <c r="D28" s="265"/>
      <c r="E28" s="266"/>
      <c r="F28" s="150"/>
      <c r="G28" s="151">
        <f>SUM(G24:G27)</f>
        <v>0</v>
      </c>
    </row>
    <row r="29" spans="1:7" ht="18" customHeight="1" x14ac:dyDescent="0.2">
      <c r="A29" s="279" t="s">
        <v>17</v>
      </c>
      <c r="B29" s="280"/>
      <c r="C29" s="280"/>
      <c r="D29" s="280"/>
      <c r="E29" s="281"/>
      <c r="F29" s="112" t="s">
        <v>75</v>
      </c>
      <c r="G29" s="107">
        <f>SUM(AbschreibungenNP_3181_911)</f>
        <v>0</v>
      </c>
    </row>
    <row r="30" spans="1:7" ht="18" customHeight="1" x14ac:dyDescent="0.2">
      <c r="A30" s="288" t="s">
        <v>65</v>
      </c>
      <c r="B30" s="289"/>
      <c r="C30" s="289"/>
      <c r="D30" s="289"/>
      <c r="E30" s="290"/>
      <c r="F30" s="133" t="s">
        <v>74</v>
      </c>
      <c r="G30" s="134">
        <f>SUM(AbschreibungenJP_3181_912)</f>
        <v>0</v>
      </c>
    </row>
    <row r="31" spans="1:7" ht="18" customHeight="1" x14ac:dyDescent="0.2">
      <c r="A31" s="169" t="s">
        <v>77</v>
      </c>
      <c r="B31" s="170"/>
      <c r="C31" s="174"/>
      <c r="D31" s="165"/>
      <c r="E31" s="166"/>
      <c r="F31" s="171"/>
      <c r="G31" s="172">
        <f>G29+G30</f>
        <v>0</v>
      </c>
    </row>
    <row r="32" spans="1:7" ht="6" customHeight="1" thickBot="1" x14ac:dyDescent="0.25"/>
    <row r="33" spans="1:7" ht="18" customHeight="1" thickBot="1" x14ac:dyDescent="0.25">
      <c r="A33" s="274" t="str">
        <f>"Nettosteuerertrag ohne Abschreibungen Zinsen und ohne Zinsen"</f>
        <v>Nettosteuerertrag ohne Abschreibungen Zinsen und ohne Zinsen</v>
      </c>
      <c r="B33" s="275"/>
      <c r="C33" s="275"/>
      <c r="D33" s="275"/>
      <c r="E33" s="275"/>
      <c r="F33" s="173"/>
      <c r="G33" s="108">
        <f>G23+G28+G31</f>
        <v>0</v>
      </c>
    </row>
    <row r="34" spans="1:7" ht="7.5" customHeight="1" x14ac:dyDescent="0.2">
      <c r="A34" s="277"/>
      <c r="B34" s="278"/>
      <c r="C34" s="278"/>
      <c r="D34" s="121"/>
      <c r="E34" s="121"/>
      <c r="F34" s="121"/>
      <c r="G34" s="109"/>
    </row>
    <row r="35" spans="1:7" ht="18" customHeight="1" x14ac:dyDescent="0.2">
      <c r="A35" s="279" t="s">
        <v>72</v>
      </c>
      <c r="B35" s="280"/>
      <c r="C35" s="280"/>
      <c r="D35" s="280"/>
      <c r="E35" s="281"/>
      <c r="F35" s="133" t="s">
        <v>73</v>
      </c>
      <c r="G35" s="134">
        <f>SUM(AbschreibungenZinsen_3181_913)</f>
        <v>0</v>
      </c>
    </row>
    <row r="36" spans="1:7" ht="18" customHeight="1" x14ac:dyDescent="0.2">
      <c r="A36" s="291" t="s">
        <v>10</v>
      </c>
      <c r="B36" s="291"/>
      <c r="C36" s="291"/>
      <c r="D36" s="291"/>
      <c r="E36" s="291"/>
      <c r="F36" s="112">
        <v>4401</v>
      </c>
      <c r="G36" s="107">
        <f>SUM(Zinsen_4401)</f>
        <v>0</v>
      </c>
    </row>
    <row r="37" spans="1:7" ht="18" customHeight="1" thickBot="1" x14ac:dyDescent="0.25">
      <c r="A37" s="282" t="s">
        <v>11</v>
      </c>
      <c r="B37" s="283"/>
      <c r="C37" s="283"/>
      <c r="D37" s="283"/>
      <c r="E37" s="284"/>
      <c r="F37" s="167">
        <v>3612</v>
      </c>
      <c r="G37" s="168">
        <f>SUM(Bezugsprovision_3612)</f>
        <v>0</v>
      </c>
    </row>
    <row r="38" spans="1:7" ht="3.75" customHeight="1" thickBot="1" x14ac:dyDescent="0.25">
      <c r="A38" s="126"/>
      <c r="B38" s="121"/>
      <c r="C38" s="121"/>
      <c r="D38" s="121"/>
      <c r="E38" s="121"/>
      <c r="F38" s="121"/>
      <c r="G38" s="109"/>
    </row>
    <row r="39" spans="1:7" ht="15.75" customHeight="1" thickBot="1" x14ac:dyDescent="0.25">
      <c r="A39" s="274" t="str">
        <f>"Total Nettosteuerertrag"</f>
        <v>Total Nettosteuerertrag</v>
      </c>
      <c r="B39" s="275"/>
      <c r="C39" s="275"/>
      <c r="D39" s="124"/>
      <c r="E39" s="124"/>
      <c r="F39" s="125"/>
      <c r="G39" s="108">
        <f>G33+G36+G35+G37</f>
        <v>0</v>
      </c>
    </row>
    <row r="40" spans="1:7" ht="7.5" customHeight="1" thickBot="1" x14ac:dyDescent="0.25">
      <c r="A40" s="126"/>
      <c r="B40" s="121"/>
      <c r="C40" s="121"/>
      <c r="D40" s="121"/>
      <c r="E40" s="121"/>
      <c r="F40" s="121"/>
      <c r="G40" s="109"/>
    </row>
    <row r="41" spans="1:7" s="1" customFormat="1" ht="18" customHeight="1" thickBot="1" x14ac:dyDescent="0.3">
      <c r="A41" s="274" t="s">
        <v>14</v>
      </c>
      <c r="B41" s="275"/>
      <c r="C41" s="275"/>
      <c r="D41" s="275"/>
      <c r="E41" s="124"/>
      <c r="F41" s="113">
        <v>4022</v>
      </c>
      <c r="G41" s="108">
        <f>SUM(Grundstückgewinnsteuern_4022)</f>
        <v>0</v>
      </c>
    </row>
    <row r="42" spans="1:7" s="1" customFormat="1" ht="7.5" customHeight="1" thickBot="1" x14ac:dyDescent="0.3">
      <c r="A42" s="122"/>
      <c r="B42" s="123"/>
      <c r="C42" s="123"/>
      <c r="D42" s="123"/>
      <c r="E42" s="123"/>
      <c r="F42" s="123"/>
      <c r="G42" s="110"/>
    </row>
    <row r="43" spans="1:7" s="1" customFormat="1" ht="15.75" customHeight="1" thickBot="1" x14ac:dyDescent="0.3">
      <c r="A43" s="237" t="str">
        <f>CONCATENATE("ZENTRALSTEUER ",E5+1,"")</f>
        <v>ZENTRALSTEUER 1</v>
      </c>
      <c r="B43" s="236"/>
      <c r="C43" s="236"/>
      <c r="D43" s="236"/>
      <c r="E43" s="236"/>
      <c r="F43" s="238"/>
      <c r="G43" s="239" t="e">
        <f>ROUND(((G33/E8)*E11)/5,2)*5</f>
        <v>#DIV/0!</v>
      </c>
    </row>
    <row r="44" spans="1:7" x14ac:dyDescent="0.2">
      <c r="A44" s="276"/>
      <c r="B44" s="276"/>
      <c r="C44" s="276"/>
      <c r="D44" s="36"/>
      <c r="E44" s="36"/>
      <c r="F44" s="36"/>
      <c r="G44" s="7"/>
    </row>
  </sheetData>
  <sheetProtection sheet="1" insertColumns="0" deleteRows="0"/>
  <mergeCells count="27">
    <mergeCell ref="A41:D41"/>
    <mergeCell ref="A17:D17"/>
    <mergeCell ref="A44:C44"/>
    <mergeCell ref="A34:C34"/>
    <mergeCell ref="A29:E29"/>
    <mergeCell ref="A37:E37"/>
    <mergeCell ref="A19:E19"/>
    <mergeCell ref="A39:C39"/>
    <mergeCell ref="A26:E26"/>
    <mergeCell ref="A27:E27"/>
    <mergeCell ref="A35:E35"/>
    <mergeCell ref="A33:E33"/>
    <mergeCell ref="A24:E24"/>
    <mergeCell ref="A30:E30"/>
    <mergeCell ref="A36:E36"/>
    <mergeCell ref="F1:G1"/>
    <mergeCell ref="A18:E18"/>
    <mergeCell ref="A21:E21"/>
    <mergeCell ref="A22:E22"/>
    <mergeCell ref="A28:E28"/>
    <mergeCell ref="A25:E25"/>
    <mergeCell ref="A14:D14"/>
    <mergeCell ref="A15:D15"/>
    <mergeCell ref="A16:E16"/>
    <mergeCell ref="A20:D20"/>
    <mergeCell ref="A23:E23"/>
    <mergeCell ref="E7:G7"/>
  </mergeCells>
  <conditionalFormatting sqref="E7">
    <cfRule type="expression" dxfId="21" priority="3">
      <formula>$E$7=""</formula>
    </cfRule>
    <cfRule type="expression" dxfId="20" priority="4">
      <formula>$E$7&lt;&gt;""</formula>
    </cfRule>
  </conditionalFormatting>
  <conditionalFormatting sqref="E8:E9">
    <cfRule type="expression" dxfId="19" priority="10">
      <formula>$E$8=""</formula>
    </cfRule>
    <cfRule type="expression" dxfId="18" priority="11">
      <formula>$E$8&lt;&gt;""</formula>
    </cfRule>
  </conditionalFormatting>
  <conditionalFormatting sqref="E5">
    <cfRule type="expression" dxfId="17" priority="1">
      <formula>$E$5=""</formula>
    </cfRule>
    <cfRule type="expression" dxfId="16" priority="2">
      <formula>$E$5&lt;&gt;""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2"/>
  <sheetViews>
    <sheetView topLeftCell="A42" zoomScale="89" zoomScaleNormal="89" workbookViewId="0">
      <selection activeCell="J62" sqref="J62"/>
    </sheetView>
  </sheetViews>
  <sheetFormatPr baseColWidth="10" defaultRowHeight="14.25" x14ac:dyDescent="0.2"/>
  <cols>
    <col min="1" max="1" width="3.85546875" style="6" customWidth="1"/>
    <col min="2" max="2" width="45.5703125" style="5" customWidth="1"/>
    <col min="3" max="3" width="13.7109375" style="5" customWidth="1"/>
    <col min="4" max="19" width="15.42578125" style="5" customWidth="1"/>
    <col min="20" max="16384" width="11.42578125" style="5"/>
  </cols>
  <sheetData>
    <row r="1" spans="1:19" s="1" customFormat="1" ht="15.75" x14ac:dyDescent="0.25">
      <c r="A1" s="1" t="e">
        <f>CONCATENATE('Schritt 1 &gt; Zusammenfassung'!#REF!,'Schritt 1 &gt; Zusammenfassung'!D7)</f>
        <v>#REF!</v>
      </c>
      <c r="B1" s="32"/>
      <c r="C1" s="32"/>
      <c r="D1" s="32"/>
      <c r="E1" s="32"/>
    </row>
    <row r="2" spans="1:19" ht="16.5" thickBot="1" x14ac:dyDescent="0.3">
      <c r="A2" s="57" t="str">
        <f>CONCATENATE("Rechnungsjahr: ",'Schritt 1 &gt; Zusammenfassung'!F5)</f>
        <v xml:space="preserve">Rechnungsjahr: </v>
      </c>
      <c r="B2" s="58"/>
      <c r="C2" s="56" t="s">
        <v>1</v>
      </c>
      <c r="D2" s="292" t="str">
        <f>IF(ISBLANK(D3),"▼Name der Steuergemeine▼","")</f>
        <v>▼Name der Steuergemeine▼</v>
      </c>
      <c r="E2" s="293"/>
      <c r="F2" s="292" t="str">
        <f t="shared" ref="F2" si="0">IF(ISBLANK(F3),"▼Name der Steuergemeine▼","")</f>
        <v>▼Name der Steuergemeine▼</v>
      </c>
      <c r="G2" s="293"/>
      <c r="H2" s="292" t="str">
        <f t="shared" ref="H2" si="1">IF(ISBLANK(H3),"▼Name der Steuergemeine▼","")</f>
        <v>▼Name der Steuergemeine▼</v>
      </c>
      <c r="I2" s="293"/>
      <c r="J2" s="292" t="str">
        <f t="shared" ref="J2" si="2">IF(ISBLANK(J3),"▼Name der Steuergemeine▼","")</f>
        <v>▼Name der Steuergemeine▼</v>
      </c>
      <c r="K2" s="293"/>
      <c r="L2" s="292" t="str">
        <f t="shared" ref="L2" si="3">IF(ISBLANK(L3),"▼Name der Steuergemeine▼","")</f>
        <v>▼Name der Steuergemeine▼</v>
      </c>
      <c r="M2" s="293"/>
      <c r="N2" s="292" t="str">
        <f t="shared" ref="N2" si="4">IF(ISBLANK(N3),"▼Name der Steuergemeine▼","")</f>
        <v>▼Name der Steuergemeine▼</v>
      </c>
      <c r="O2" s="293"/>
      <c r="P2" s="292" t="str">
        <f t="shared" ref="P2" si="5">IF(ISBLANK(P3),"▼Name der Steuergemeine▼","")</f>
        <v>▼Name der Steuergemeine▼</v>
      </c>
      <c r="Q2" s="293"/>
      <c r="R2" s="292" t="str">
        <f t="shared" ref="R2" si="6">IF(ISBLANK(R3),"▼Name der Steuergemeine▼","")</f>
        <v>▼Name der Steuergemeine▼</v>
      </c>
      <c r="S2" s="293"/>
    </row>
    <row r="3" spans="1:19" s="7" customFormat="1" ht="31.5" x14ac:dyDescent="0.25">
      <c r="A3" s="55"/>
      <c r="B3" s="54" t="s">
        <v>48</v>
      </c>
      <c r="C3" s="50" t="s">
        <v>46</v>
      </c>
      <c r="D3" s="294"/>
      <c r="E3" s="295"/>
      <c r="F3" s="296"/>
      <c r="G3" s="296"/>
      <c r="H3" s="294"/>
      <c r="I3" s="295"/>
      <c r="J3" s="296"/>
      <c r="K3" s="296"/>
      <c r="L3" s="294"/>
      <c r="M3" s="295"/>
      <c r="N3" s="296"/>
      <c r="O3" s="296"/>
      <c r="P3" s="294"/>
      <c r="Q3" s="295"/>
      <c r="R3" s="294"/>
      <c r="S3" s="295"/>
    </row>
    <row r="4" spans="1:19" ht="15.75" x14ac:dyDescent="0.25">
      <c r="A4" s="9"/>
      <c r="B4" s="3"/>
      <c r="C4" s="51" t="s">
        <v>47</v>
      </c>
      <c r="D4" s="52" t="s">
        <v>12</v>
      </c>
      <c r="E4" s="83" t="s">
        <v>13</v>
      </c>
      <c r="F4" s="62" t="s">
        <v>12</v>
      </c>
      <c r="G4" s="65" t="s">
        <v>13</v>
      </c>
      <c r="H4" s="52" t="s">
        <v>12</v>
      </c>
      <c r="I4" s="53" t="s">
        <v>13</v>
      </c>
      <c r="J4" s="52" t="s">
        <v>12</v>
      </c>
      <c r="K4" s="87" t="s">
        <v>13</v>
      </c>
      <c r="L4" s="52" t="s">
        <v>12</v>
      </c>
      <c r="M4" s="83" t="s">
        <v>13</v>
      </c>
      <c r="N4" s="52" t="s">
        <v>12</v>
      </c>
      <c r="O4" s="87" t="s">
        <v>13</v>
      </c>
      <c r="P4" s="52" t="s">
        <v>12</v>
      </c>
      <c r="Q4" s="83" t="s">
        <v>13</v>
      </c>
      <c r="R4" s="52" t="s">
        <v>12</v>
      </c>
      <c r="S4" s="83" t="s">
        <v>13</v>
      </c>
    </row>
    <row r="5" spans="1:19" s="8" customFormat="1" ht="15.75" x14ac:dyDescent="0.25">
      <c r="A5" s="10"/>
      <c r="B5" s="43" t="s">
        <v>23</v>
      </c>
      <c r="C5" s="11"/>
      <c r="D5" s="61" t="s">
        <v>49</v>
      </c>
      <c r="E5" s="74" t="s">
        <v>49</v>
      </c>
      <c r="F5" s="61" t="s">
        <v>49</v>
      </c>
      <c r="G5" s="75" t="s">
        <v>49</v>
      </c>
      <c r="H5" s="61" t="s">
        <v>49</v>
      </c>
      <c r="I5" s="74" t="s">
        <v>49</v>
      </c>
      <c r="J5" s="61" t="s">
        <v>49</v>
      </c>
      <c r="K5" s="75" t="s">
        <v>49</v>
      </c>
      <c r="L5" s="61" t="s">
        <v>49</v>
      </c>
      <c r="M5" s="74" t="s">
        <v>49</v>
      </c>
      <c r="N5" s="61" t="s">
        <v>49</v>
      </c>
      <c r="O5" s="75" t="s">
        <v>49</v>
      </c>
      <c r="P5" s="61" t="s">
        <v>49</v>
      </c>
      <c r="Q5" s="74" t="s">
        <v>49</v>
      </c>
      <c r="R5" s="61" t="s">
        <v>49</v>
      </c>
      <c r="S5" s="74" t="s">
        <v>49</v>
      </c>
    </row>
    <row r="6" spans="1:19" ht="15" x14ac:dyDescent="0.2">
      <c r="A6" s="12">
        <v>1</v>
      </c>
      <c r="B6" s="40" t="s">
        <v>2</v>
      </c>
      <c r="C6" s="13" t="s">
        <v>24</v>
      </c>
      <c r="D6" s="14">
        <v>0</v>
      </c>
      <c r="E6" s="33"/>
      <c r="F6" s="14">
        <v>0</v>
      </c>
      <c r="G6" s="66"/>
      <c r="H6" s="14">
        <v>0</v>
      </c>
      <c r="I6" s="33"/>
      <c r="J6" s="14">
        <v>0</v>
      </c>
      <c r="K6" s="66"/>
      <c r="L6" s="14">
        <v>0</v>
      </c>
      <c r="M6" s="33"/>
      <c r="N6" s="14">
        <v>0</v>
      </c>
      <c r="O6" s="66"/>
      <c r="P6" s="14">
        <v>0</v>
      </c>
      <c r="Q6" s="33"/>
      <c r="R6" s="14">
        <v>0</v>
      </c>
      <c r="S6" s="33"/>
    </row>
    <row r="7" spans="1:19" ht="15" x14ac:dyDescent="0.2">
      <c r="A7" s="12">
        <v>2</v>
      </c>
      <c r="B7" s="40" t="s">
        <v>3</v>
      </c>
      <c r="C7" s="13" t="s">
        <v>25</v>
      </c>
      <c r="D7" s="14">
        <v>0</v>
      </c>
      <c r="E7" s="33"/>
      <c r="F7" s="14">
        <v>0</v>
      </c>
      <c r="G7" s="66"/>
      <c r="H7" s="14">
        <v>0</v>
      </c>
      <c r="I7" s="33"/>
      <c r="J7" s="14">
        <v>0</v>
      </c>
      <c r="K7" s="66"/>
      <c r="L7" s="14">
        <v>0</v>
      </c>
      <c r="M7" s="33"/>
      <c r="N7" s="14">
        <v>0</v>
      </c>
      <c r="O7" s="66"/>
      <c r="P7" s="14">
        <v>0</v>
      </c>
      <c r="Q7" s="33"/>
      <c r="R7" s="14">
        <v>0</v>
      </c>
      <c r="S7" s="33"/>
    </row>
    <row r="8" spans="1:19" ht="15" x14ac:dyDescent="0.2">
      <c r="A8" s="12">
        <v>7</v>
      </c>
      <c r="B8" s="40" t="s">
        <v>50</v>
      </c>
      <c r="C8" s="13" t="s">
        <v>30</v>
      </c>
      <c r="D8" s="14">
        <v>0</v>
      </c>
      <c r="E8" s="33"/>
      <c r="F8" s="14">
        <v>0</v>
      </c>
      <c r="G8" s="66"/>
      <c r="H8" s="14">
        <v>0</v>
      </c>
      <c r="I8" s="33"/>
      <c r="J8" s="14">
        <v>0</v>
      </c>
      <c r="K8" s="66"/>
      <c r="L8" s="14">
        <v>0</v>
      </c>
      <c r="M8" s="33"/>
      <c r="N8" s="14">
        <v>0</v>
      </c>
      <c r="O8" s="66"/>
      <c r="P8" s="14">
        <v>0</v>
      </c>
      <c r="Q8" s="33"/>
      <c r="R8" s="14">
        <v>0</v>
      </c>
      <c r="S8" s="33"/>
    </row>
    <row r="9" spans="1:19" ht="15" x14ac:dyDescent="0.2">
      <c r="A9" s="18">
        <v>8</v>
      </c>
      <c r="B9" s="38" t="s">
        <v>8</v>
      </c>
      <c r="C9" s="19" t="s">
        <v>32</v>
      </c>
      <c r="D9" s="20">
        <v>0</v>
      </c>
      <c r="E9" s="21">
        <v>0</v>
      </c>
      <c r="F9" s="20">
        <v>0</v>
      </c>
      <c r="G9" s="67">
        <v>0</v>
      </c>
      <c r="H9" s="20">
        <v>0</v>
      </c>
      <c r="I9" s="21">
        <v>0</v>
      </c>
      <c r="J9" s="20">
        <v>0</v>
      </c>
      <c r="K9" s="67">
        <v>0</v>
      </c>
      <c r="L9" s="20">
        <v>0</v>
      </c>
      <c r="M9" s="21">
        <v>0</v>
      </c>
      <c r="N9" s="20">
        <v>0</v>
      </c>
      <c r="O9" s="67">
        <v>0</v>
      </c>
      <c r="P9" s="20">
        <v>0</v>
      </c>
      <c r="Q9" s="21">
        <v>0</v>
      </c>
      <c r="R9" s="20">
        <v>0</v>
      </c>
      <c r="S9" s="21">
        <v>0</v>
      </c>
    </row>
    <row r="10" spans="1:19" ht="15" x14ac:dyDescent="0.2">
      <c r="A10" s="15">
        <v>12</v>
      </c>
      <c r="B10" s="42" t="s">
        <v>10</v>
      </c>
      <c r="C10" s="26" t="s">
        <v>37</v>
      </c>
      <c r="D10" s="27">
        <v>0</v>
      </c>
      <c r="E10" s="63">
        <v>0</v>
      </c>
      <c r="F10" s="27">
        <v>0</v>
      </c>
      <c r="G10" s="68">
        <v>0</v>
      </c>
      <c r="H10" s="27">
        <v>0</v>
      </c>
      <c r="I10" s="63">
        <v>0</v>
      </c>
      <c r="J10" s="27">
        <v>0</v>
      </c>
      <c r="K10" s="68">
        <v>0</v>
      </c>
      <c r="L10" s="27">
        <v>0</v>
      </c>
      <c r="M10" s="63">
        <v>0</v>
      </c>
      <c r="N10" s="27">
        <v>0</v>
      </c>
      <c r="O10" s="68">
        <v>0</v>
      </c>
      <c r="P10" s="27">
        <v>0</v>
      </c>
      <c r="Q10" s="63">
        <v>0</v>
      </c>
      <c r="R10" s="27">
        <v>0</v>
      </c>
      <c r="S10" s="63">
        <v>0</v>
      </c>
    </row>
    <row r="11" spans="1:19" ht="15.75" x14ac:dyDescent="0.2">
      <c r="A11" s="44"/>
      <c r="B11" s="48" t="s">
        <v>41</v>
      </c>
      <c r="C11" s="46"/>
      <c r="D11" s="47"/>
      <c r="E11" s="33"/>
      <c r="F11" s="47"/>
      <c r="G11" s="66"/>
      <c r="H11" s="47"/>
      <c r="I11" s="33"/>
      <c r="J11" s="47"/>
      <c r="K11" s="66"/>
      <c r="L11" s="47"/>
      <c r="M11" s="33"/>
      <c r="N11" s="47"/>
      <c r="O11" s="66"/>
      <c r="P11" s="47"/>
      <c r="Q11" s="33"/>
      <c r="R11" s="47"/>
      <c r="S11" s="33"/>
    </row>
    <row r="12" spans="1:19" ht="15" x14ac:dyDescent="0.2">
      <c r="A12" s="12">
        <v>4</v>
      </c>
      <c r="B12" s="40" t="s">
        <v>5</v>
      </c>
      <c r="C12" s="13" t="s">
        <v>27</v>
      </c>
      <c r="D12" s="14">
        <v>0</v>
      </c>
      <c r="E12" s="33"/>
      <c r="F12" s="14">
        <v>0</v>
      </c>
      <c r="G12" s="66"/>
      <c r="H12" s="14">
        <v>0</v>
      </c>
      <c r="I12" s="33"/>
      <c r="J12" s="14">
        <v>0</v>
      </c>
      <c r="K12" s="66"/>
      <c r="L12" s="14">
        <v>0</v>
      </c>
      <c r="M12" s="33"/>
      <c r="N12" s="14">
        <v>0</v>
      </c>
      <c r="O12" s="66"/>
      <c r="P12" s="14">
        <v>0</v>
      </c>
      <c r="Q12" s="33"/>
      <c r="R12" s="14">
        <v>0</v>
      </c>
      <c r="S12" s="33"/>
    </row>
    <row r="13" spans="1:19" ht="15" x14ac:dyDescent="0.2">
      <c r="A13" s="12">
        <v>4</v>
      </c>
      <c r="B13" s="40" t="s">
        <v>5</v>
      </c>
      <c r="C13" s="13" t="s">
        <v>27</v>
      </c>
      <c r="D13" s="14">
        <v>0</v>
      </c>
      <c r="E13" s="33"/>
      <c r="F13" s="14">
        <v>0</v>
      </c>
      <c r="G13" s="66"/>
      <c r="H13" s="14">
        <v>0</v>
      </c>
      <c r="I13" s="33"/>
      <c r="J13" s="14">
        <v>0</v>
      </c>
      <c r="K13" s="66"/>
      <c r="L13" s="14">
        <v>0</v>
      </c>
      <c r="M13" s="33"/>
      <c r="N13" s="14">
        <v>0</v>
      </c>
      <c r="O13" s="66"/>
      <c r="P13" s="14">
        <v>0</v>
      </c>
      <c r="Q13" s="33"/>
      <c r="R13" s="14">
        <v>0</v>
      </c>
      <c r="S13" s="33"/>
    </row>
    <row r="14" spans="1:19" ht="15" x14ac:dyDescent="0.2">
      <c r="A14" s="12">
        <v>4</v>
      </c>
      <c r="B14" s="40" t="s">
        <v>5</v>
      </c>
      <c r="C14" s="13" t="s">
        <v>27</v>
      </c>
      <c r="D14" s="14">
        <v>0</v>
      </c>
      <c r="E14" s="33"/>
      <c r="F14" s="14">
        <v>0</v>
      </c>
      <c r="G14" s="66"/>
      <c r="H14" s="14">
        <v>0</v>
      </c>
      <c r="I14" s="33"/>
      <c r="J14" s="14">
        <v>0</v>
      </c>
      <c r="K14" s="66"/>
      <c r="L14" s="14">
        <v>0</v>
      </c>
      <c r="M14" s="33"/>
      <c r="N14" s="14">
        <v>0</v>
      </c>
      <c r="O14" s="66"/>
      <c r="P14" s="14">
        <v>0</v>
      </c>
      <c r="Q14" s="33"/>
      <c r="R14" s="14">
        <v>0</v>
      </c>
      <c r="S14" s="33"/>
    </row>
    <row r="15" spans="1:19" ht="15" x14ac:dyDescent="0.2">
      <c r="A15" s="12">
        <v>4</v>
      </c>
      <c r="B15" s="40" t="s">
        <v>5</v>
      </c>
      <c r="C15" s="13" t="s">
        <v>27</v>
      </c>
      <c r="D15" s="14">
        <v>0</v>
      </c>
      <c r="E15" s="33"/>
      <c r="F15" s="14">
        <v>0</v>
      </c>
      <c r="G15" s="66"/>
      <c r="H15" s="14">
        <v>0</v>
      </c>
      <c r="I15" s="33"/>
      <c r="J15" s="14">
        <v>0</v>
      </c>
      <c r="K15" s="66"/>
      <c r="L15" s="14">
        <v>0</v>
      </c>
      <c r="M15" s="33"/>
      <c r="N15" s="14">
        <v>0</v>
      </c>
      <c r="O15" s="66"/>
      <c r="P15" s="14">
        <v>0</v>
      </c>
      <c r="Q15" s="33"/>
      <c r="R15" s="14">
        <v>0</v>
      </c>
      <c r="S15" s="33"/>
    </row>
    <row r="16" spans="1:19" ht="15" x14ac:dyDescent="0.2">
      <c r="A16" s="12">
        <v>4</v>
      </c>
      <c r="B16" s="40" t="s">
        <v>5</v>
      </c>
      <c r="C16" s="13" t="s">
        <v>27</v>
      </c>
      <c r="D16" s="14">
        <v>0</v>
      </c>
      <c r="E16" s="33"/>
      <c r="F16" s="14">
        <v>0</v>
      </c>
      <c r="G16" s="66"/>
      <c r="H16" s="14">
        <v>0</v>
      </c>
      <c r="I16" s="33"/>
      <c r="J16" s="14">
        <v>0</v>
      </c>
      <c r="K16" s="66"/>
      <c r="L16" s="14">
        <v>0</v>
      </c>
      <c r="M16" s="33"/>
      <c r="N16" s="14">
        <v>0</v>
      </c>
      <c r="O16" s="66"/>
      <c r="P16" s="14">
        <v>0</v>
      </c>
      <c r="Q16" s="33"/>
      <c r="R16" s="14">
        <v>0</v>
      </c>
      <c r="S16" s="33"/>
    </row>
    <row r="17" spans="1:19" ht="15" x14ac:dyDescent="0.2">
      <c r="A17" s="44"/>
      <c r="B17" s="45"/>
      <c r="C17" s="46"/>
      <c r="D17" s="47"/>
      <c r="E17" s="33"/>
      <c r="F17" s="47"/>
      <c r="G17" s="66"/>
      <c r="H17" s="47"/>
      <c r="I17" s="33"/>
      <c r="J17" s="47"/>
      <c r="K17" s="66"/>
      <c r="L17" s="47"/>
      <c r="M17" s="33"/>
      <c r="N17" s="47"/>
      <c r="O17" s="66"/>
      <c r="P17" s="47"/>
      <c r="Q17" s="33"/>
      <c r="R17" s="47"/>
      <c r="S17" s="33"/>
    </row>
    <row r="18" spans="1:19" ht="15" x14ac:dyDescent="0.2">
      <c r="A18" s="12">
        <v>5</v>
      </c>
      <c r="B18" s="40" t="s">
        <v>6</v>
      </c>
      <c r="C18" s="13" t="s">
        <v>28</v>
      </c>
      <c r="D18" s="14">
        <v>0</v>
      </c>
      <c r="E18" s="33"/>
      <c r="F18" s="14">
        <v>0</v>
      </c>
      <c r="G18" s="66"/>
      <c r="H18" s="14">
        <v>0</v>
      </c>
      <c r="I18" s="33"/>
      <c r="J18" s="14">
        <v>0</v>
      </c>
      <c r="K18" s="66"/>
      <c r="L18" s="14">
        <v>0</v>
      </c>
      <c r="M18" s="33"/>
      <c r="N18" s="14">
        <v>0</v>
      </c>
      <c r="O18" s="66"/>
      <c r="P18" s="14">
        <v>0</v>
      </c>
      <c r="Q18" s="33"/>
      <c r="R18" s="14">
        <v>0</v>
      </c>
      <c r="S18" s="33"/>
    </row>
    <row r="19" spans="1:19" ht="15" x14ac:dyDescent="0.2">
      <c r="A19" s="12">
        <v>5</v>
      </c>
      <c r="B19" s="40" t="s">
        <v>6</v>
      </c>
      <c r="C19" s="13" t="s">
        <v>28</v>
      </c>
      <c r="D19" s="14">
        <v>0</v>
      </c>
      <c r="E19" s="33"/>
      <c r="F19" s="14">
        <v>0</v>
      </c>
      <c r="G19" s="66"/>
      <c r="H19" s="14">
        <v>0</v>
      </c>
      <c r="I19" s="33"/>
      <c r="J19" s="14">
        <v>0</v>
      </c>
      <c r="K19" s="66"/>
      <c r="L19" s="14">
        <v>0</v>
      </c>
      <c r="M19" s="33"/>
      <c r="N19" s="14">
        <v>0</v>
      </c>
      <c r="O19" s="66"/>
      <c r="P19" s="14">
        <v>0</v>
      </c>
      <c r="Q19" s="33"/>
      <c r="R19" s="14">
        <v>0</v>
      </c>
      <c r="S19" s="33"/>
    </row>
    <row r="20" spans="1:19" ht="15" x14ac:dyDescent="0.2">
      <c r="A20" s="12">
        <v>5</v>
      </c>
      <c r="B20" s="40" t="s">
        <v>6</v>
      </c>
      <c r="C20" s="13" t="s">
        <v>28</v>
      </c>
      <c r="D20" s="14">
        <v>0</v>
      </c>
      <c r="E20" s="33"/>
      <c r="F20" s="14">
        <v>0</v>
      </c>
      <c r="G20" s="66"/>
      <c r="H20" s="14">
        <v>0</v>
      </c>
      <c r="I20" s="33"/>
      <c r="J20" s="14">
        <v>0</v>
      </c>
      <c r="K20" s="66"/>
      <c r="L20" s="14">
        <v>0</v>
      </c>
      <c r="M20" s="33"/>
      <c r="N20" s="14">
        <v>0</v>
      </c>
      <c r="O20" s="66"/>
      <c r="P20" s="14">
        <v>0</v>
      </c>
      <c r="Q20" s="33"/>
      <c r="R20" s="14">
        <v>0</v>
      </c>
      <c r="S20" s="33"/>
    </row>
    <row r="21" spans="1:19" ht="15" x14ac:dyDescent="0.2">
      <c r="A21" s="12">
        <v>5</v>
      </c>
      <c r="B21" s="40" t="s">
        <v>6</v>
      </c>
      <c r="C21" s="13" t="s">
        <v>28</v>
      </c>
      <c r="D21" s="14">
        <v>0</v>
      </c>
      <c r="E21" s="33"/>
      <c r="F21" s="14">
        <v>0</v>
      </c>
      <c r="G21" s="66"/>
      <c r="H21" s="14">
        <v>0</v>
      </c>
      <c r="I21" s="33"/>
      <c r="J21" s="14">
        <v>0</v>
      </c>
      <c r="K21" s="66"/>
      <c r="L21" s="14">
        <v>0</v>
      </c>
      <c r="M21" s="33"/>
      <c r="N21" s="14">
        <v>0</v>
      </c>
      <c r="O21" s="66"/>
      <c r="P21" s="14">
        <v>0</v>
      </c>
      <c r="Q21" s="33"/>
      <c r="R21" s="14">
        <v>0</v>
      </c>
      <c r="S21" s="33"/>
    </row>
    <row r="22" spans="1:19" ht="15" x14ac:dyDescent="0.2">
      <c r="A22" s="12">
        <v>5</v>
      </c>
      <c r="B22" s="40" t="s">
        <v>6</v>
      </c>
      <c r="C22" s="13" t="s">
        <v>28</v>
      </c>
      <c r="D22" s="14">
        <v>0</v>
      </c>
      <c r="E22" s="33"/>
      <c r="F22" s="14">
        <v>0</v>
      </c>
      <c r="G22" s="66"/>
      <c r="H22" s="14">
        <v>0</v>
      </c>
      <c r="I22" s="33"/>
      <c r="J22" s="14">
        <v>0</v>
      </c>
      <c r="K22" s="66"/>
      <c r="L22" s="14">
        <v>0</v>
      </c>
      <c r="M22" s="33"/>
      <c r="N22" s="14">
        <v>0</v>
      </c>
      <c r="O22" s="66"/>
      <c r="P22" s="14">
        <v>0</v>
      </c>
      <c r="Q22" s="33"/>
      <c r="R22" s="14">
        <v>0</v>
      </c>
      <c r="S22" s="33"/>
    </row>
    <row r="23" spans="1:19" ht="15" x14ac:dyDescent="0.2">
      <c r="A23" s="44"/>
      <c r="B23" s="45"/>
      <c r="C23" s="46"/>
      <c r="D23" s="47"/>
      <c r="E23" s="33"/>
      <c r="F23" s="47"/>
      <c r="G23" s="66"/>
      <c r="H23" s="47"/>
      <c r="I23" s="33"/>
      <c r="J23" s="47"/>
      <c r="K23" s="66"/>
      <c r="L23" s="47"/>
      <c r="M23" s="33"/>
      <c r="N23" s="47"/>
      <c r="O23" s="66"/>
      <c r="P23" s="47"/>
      <c r="Q23" s="33"/>
      <c r="R23" s="47"/>
      <c r="S23" s="33"/>
    </row>
    <row r="24" spans="1:19" ht="15" x14ac:dyDescent="0.2">
      <c r="A24" s="18">
        <v>9</v>
      </c>
      <c r="B24" s="38" t="s">
        <v>15</v>
      </c>
      <c r="C24" s="19" t="s">
        <v>33</v>
      </c>
      <c r="D24" s="20">
        <v>0</v>
      </c>
      <c r="E24" s="21">
        <v>0</v>
      </c>
      <c r="F24" s="20">
        <v>0</v>
      </c>
      <c r="G24" s="67">
        <v>0</v>
      </c>
      <c r="H24" s="20">
        <v>0</v>
      </c>
      <c r="I24" s="21">
        <v>0</v>
      </c>
      <c r="J24" s="20">
        <v>0</v>
      </c>
      <c r="K24" s="67">
        <v>0</v>
      </c>
      <c r="L24" s="20">
        <v>0</v>
      </c>
      <c r="M24" s="21">
        <v>0</v>
      </c>
      <c r="N24" s="20">
        <v>0</v>
      </c>
      <c r="O24" s="67">
        <v>0</v>
      </c>
      <c r="P24" s="20">
        <v>0</v>
      </c>
      <c r="Q24" s="21">
        <v>0</v>
      </c>
      <c r="R24" s="20">
        <v>0</v>
      </c>
      <c r="S24" s="21">
        <v>0</v>
      </c>
    </row>
    <row r="25" spans="1:19" ht="15" x14ac:dyDescent="0.2">
      <c r="A25" s="18">
        <v>9</v>
      </c>
      <c r="B25" s="38" t="s">
        <v>15</v>
      </c>
      <c r="C25" s="19" t="s">
        <v>33</v>
      </c>
      <c r="D25" s="20">
        <v>0</v>
      </c>
      <c r="E25" s="21">
        <v>0</v>
      </c>
      <c r="F25" s="20">
        <v>0</v>
      </c>
      <c r="G25" s="67">
        <v>0</v>
      </c>
      <c r="H25" s="20">
        <v>0</v>
      </c>
      <c r="I25" s="21">
        <v>0</v>
      </c>
      <c r="J25" s="20">
        <v>0</v>
      </c>
      <c r="K25" s="67">
        <v>0</v>
      </c>
      <c r="L25" s="20">
        <v>0</v>
      </c>
      <c r="M25" s="21">
        <v>0</v>
      </c>
      <c r="N25" s="20">
        <v>0</v>
      </c>
      <c r="O25" s="67">
        <v>0</v>
      </c>
      <c r="P25" s="20">
        <v>0</v>
      </c>
      <c r="Q25" s="21">
        <v>0</v>
      </c>
      <c r="R25" s="20">
        <v>0</v>
      </c>
      <c r="S25" s="21">
        <v>0</v>
      </c>
    </row>
    <row r="26" spans="1:19" ht="15" x14ac:dyDescent="0.2">
      <c r="A26" s="18">
        <v>9</v>
      </c>
      <c r="B26" s="38" t="s">
        <v>15</v>
      </c>
      <c r="C26" s="19" t="s">
        <v>33</v>
      </c>
      <c r="D26" s="20">
        <v>0</v>
      </c>
      <c r="E26" s="21">
        <v>0</v>
      </c>
      <c r="F26" s="20">
        <v>0</v>
      </c>
      <c r="G26" s="67">
        <v>0</v>
      </c>
      <c r="H26" s="20">
        <v>0</v>
      </c>
      <c r="I26" s="21">
        <v>0</v>
      </c>
      <c r="J26" s="20">
        <v>0</v>
      </c>
      <c r="K26" s="67">
        <v>0</v>
      </c>
      <c r="L26" s="20">
        <v>0</v>
      </c>
      <c r="M26" s="21">
        <v>0</v>
      </c>
      <c r="N26" s="20">
        <v>0</v>
      </c>
      <c r="O26" s="67">
        <v>0</v>
      </c>
      <c r="P26" s="20">
        <v>0</v>
      </c>
      <c r="Q26" s="21">
        <v>0</v>
      </c>
      <c r="R26" s="20">
        <v>0</v>
      </c>
      <c r="S26" s="21">
        <v>0</v>
      </c>
    </row>
    <row r="27" spans="1:19" ht="15" x14ac:dyDescent="0.2">
      <c r="A27" s="18">
        <v>9</v>
      </c>
      <c r="B27" s="38" t="s">
        <v>15</v>
      </c>
      <c r="C27" s="19" t="s">
        <v>33</v>
      </c>
      <c r="D27" s="20">
        <v>0</v>
      </c>
      <c r="E27" s="21">
        <v>0</v>
      </c>
      <c r="F27" s="20">
        <v>0</v>
      </c>
      <c r="G27" s="67">
        <v>0</v>
      </c>
      <c r="H27" s="20">
        <v>0</v>
      </c>
      <c r="I27" s="21">
        <v>0</v>
      </c>
      <c r="J27" s="20">
        <v>0</v>
      </c>
      <c r="K27" s="67">
        <v>0</v>
      </c>
      <c r="L27" s="20">
        <v>0</v>
      </c>
      <c r="M27" s="21">
        <v>0</v>
      </c>
      <c r="N27" s="20">
        <v>0</v>
      </c>
      <c r="O27" s="67">
        <v>0</v>
      </c>
      <c r="P27" s="20">
        <v>0</v>
      </c>
      <c r="Q27" s="21">
        <v>0</v>
      </c>
      <c r="R27" s="20">
        <v>0</v>
      </c>
      <c r="S27" s="21">
        <v>0</v>
      </c>
    </row>
    <row r="28" spans="1:19" ht="15" x14ac:dyDescent="0.2">
      <c r="A28" s="18">
        <v>9</v>
      </c>
      <c r="B28" s="38" t="s">
        <v>15</v>
      </c>
      <c r="C28" s="19" t="s">
        <v>33</v>
      </c>
      <c r="D28" s="20">
        <v>0</v>
      </c>
      <c r="E28" s="21">
        <v>0</v>
      </c>
      <c r="F28" s="20">
        <v>0</v>
      </c>
      <c r="G28" s="67">
        <v>0</v>
      </c>
      <c r="H28" s="20">
        <v>0</v>
      </c>
      <c r="I28" s="21">
        <v>0</v>
      </c>
      <c r="J28" s="20">
        <v>0</v>
      </c>
      <c r="K28" s="67">
        <v>0</v>
      </c>
      <c r="L28" s="20">
        <v>0</v>
      </c>
      <c r="M28" s="21">
        <v>0</v>
      </c>
      <c r="N28" s="20">
        <v>0</v>
      </c>
      <c r="O28" s="67">
        <v>0</v>
      </c>
      <c r="P28" s="20">
        <v>0</v>
      </c>
      <c r="Q28" s="21">
        <v>0</v>
      </c>
      <c r="R28" s="20">
        <v>0</v>
      </c>
      <c r="S28" s="21">
        <v>0</v>
      </c>
    </row>
    <row r="29" spans="1:19" ht="15.75" x14ac:dyDescent="0.2">
      <c r="A29" s="44"/>
      <c r="B29" s="48" t="s">
        <v>42</v>
      </c>
      <c r="C29" s="46"/>
      <c r="D29" s="47"/>
      <c r="E29" s="49"/>
      <c r="F29" s="47"/>
      <c r="G29" s="69"/>
      <c r="H29" s="47"/>
      <c r="I29" s="49"/>
      <c r="J29" s="47"/>
      <c r="K29" s="69"/>
      <c r="L29" s="47"/>
      <c r="M29" s="49"/>
      <c r="N29" s="47"/>
      <c r="O29" s="69"/>
      <c r="P29" s="47"/>
      <c r="Q29" s="49"/>
      <c r="R29" s="47"/>
      <c r="S29" s="49"/>
    </row>
    <row r="30" spans="1:19" ht="15" x14ac:dyDescent="0.2">
      <c r="A30" s="15">
        <v>13</v>
      </c>
      <c r="B30" s="41" t="s">
        <v>17</v>
      </c>
      <c r="C30" s="16" t="s">
        <v>31</v>
      </c>
      <c r="D30" s="17">
        <v>0</v>
      </c>
      <c r="E30" s="34"/>
      <c r="F30" s="17">
        <v>0</v>
      </c>
      <c r="G30" s="70"/>
      <c r="H30" s="17">
        <v>0</v>
      </c>
      <c r="I30" s="34"/>
      <c r="J30" s="17">
        <v>0</v>
      </c>
      <c r="K30" s="70"/>
      <c r="L30" s="17">
        <v>0</v>
      </c>
      <c r="M30" s="34"/>
      <c r="N30" s="17">
        <v>0</v>
      </c>
      <c r="O30" s="70"/>
      <c r="P30" s="17">
        <v>0</v>
      </c>
      <c r="Q30" s="34"/>
      <c r="R30" s="17">
        <v>0</v>
      </c>
      <c r="S30" s="34"/>
    </row>
    <row r="31" spans="1:19" ht="15" x14ac:dyDescent="0.2">
      <c r="A31" s="15">
        <v>13</v>
      </c>
      <c r="B31" s="41" t="s">
        <v>17</v>
      </c>
      <c r="C31" s="16" t="s">
        <v>31</v>
      </c>
      <c r="D31" s="17">
        <v>0</v>
      </c>
      <c r="E31" s="34"/>
      <c r="F31" s="17">
        <v>0</v>
      </c>
      <c r="G31" s="70"/>
      <c r="H31" s="17">
        <v>0</v>
      </c>
      <c r="I31" s="34"/>
      <c r="J31" s="17">
        <v>0</v>
      </c>
      <c r="K31" s="70"/>
      <c r="L31" s="17">
        <v>0</v>
      </c>
      <c r="M31" s="34"/>
      <c r="N31" s="17">
        <v>0</v>
      </c>
      <c r="O31" s="70"/>
      <c r="P31" s="17">
        <v>0</v>
      </c>
      <c r="Q31" s="34"/>
      <c r="R31" s="17">
        <v>0</v>
      </c>
      <c r="S31" s="34"/>
    </row>
    <row r="32" spans="1:19" ht="15" x14ac:dyDescent="0.2">
      <c r="A32" s="15">
        <v>13</v>
      </c>
      <c r="B32" s="41" t="s">
        <v>17</v>
      </c>
      <c r="C32" s="16" t="s">
        <v>31</v>
      </c>
      <c r="D32" s="17">
        <v>0</v>
      </c>
      <c r="E32" s="34"/>
      <c r="F32" s="17">
        <v>0</v>
      </c>
      <c r="G32" s="70"/>
      <c r="H32" s="17">
        <v>0</v>
      </c>
      <c r="I32" s="34"/>
      <c r="J32" s="17">
        <v>0</v>
      </c>
      <c r="K32" s="70"/>
      <c r="L32" s="17">
        <v>0</v>
      </c>
      <c r="M32" s="34"/>
      <c r="N32" s="17">
        <v>0</v>
      </c>
      <c r="O32" s="70"/>
      <c r="P32" s="17">
        <v>0</v>
      </c>
      <c r="Q32" s="34"/>
      <c r="R32" s="17">
        <v>0</v>
      </c>
      <c r="S32" s="34"/>
    </row>
    <row r="33" spans="1:19" ht="15" x14ac:dyDescent="0.2">
      <c r="A33" s="15">
        <v>13</v>
      </c>
      <c r="B33" s="41" t="s">
        <v>17</v>
      </c>
      <c r="C33" s="16" t="s">
        <v>31</v>
      </c>
      <c r="D33" s="17">
        <v>0</v>
      </c>
      <c r="E33" s="34"/>
      <c r="F33" s="17">
        <v>0</v>
      </c>
      <c r="G33" s="70"/>
      <c r="H33" s="17">
        <v>0</v>
      </c>
      <c r="I33" s="34"/>
      <c r="J33" s="17">
        <v>0</v>
      </c>
      <c r="K33" s="70"/>
      <c r="L33" s="17">
        <v>0</v>
      </c>
      <c r="M33" s="34"/>
      <c r="N33" s="17">
        <v>0</v>
      </c>
      <c r="O33" s="70"/>
      <c r="P33" s="17">
        <v>0</v>
      </c>
      <c r="Q33" s="34"/>
      <c r="R33" s="17">
        <v>0</v>
      </c>
      <c r="S33" s="34"/>
    </row>
    <row r="34" spans="1:19" ht="15" x14ac:dyDescent="0.2">
      <c r="A34" s="15">
        <v>13</v>
      </c>
      <c r="B34" s="41" t="s">
        <v>17</v>
      </c>
      <c r="C34" s="16" t="s">
        <v>31</v>
      </c>
      <c r="D34" s="17">
        <v>0</v>
      </c>
      <c r="E34" s="34"/>
      <c r="F34" s="17">
        <v>0</v>
      </c>
      <c r="G34" s="70"/>
      <c r="H34" s="17">
        <v>0</v>
      </c>
      <c r="I34" s="34"/>
      <c r="J34" s="17">
        <v>0</v>
      </c>
      <c r="K34" s="70"/>
      <c r="L34" s="17">
        <v>0</v>
      </c>
      <c r="M34" s="34"/>
      <c r="N34" s="17">
        <v>0</v>
      </c>
      <c r="O34" s="70"/>
      <c r="P34" s="17">
        <v>0</v>
      </c>
      <c r="Q34" s="34"/>
      <c r="R34" s="17">
        <v>0</v>
      </c>
      <c r="S34" s="34"/>
    </row>
    <row r="35" spans="1:19" ht="15" x14ac:dyDescent="0.2">
      <c r="A35" s="44"/>
      <c r="B35" s="45"/>
      <c r="C35" s="46"/>
      <c r="D35" s="47"/>
      <c r="E35" s="33"/>
      <c r="F35" s="47"/>
      <c r="G35" s="66"/>
      <c r="H35" s="47"/>
      <c r="I35" s="33"/>
      <c r="J35" s="47"/>
      <c r="K35" s="66"/>
      <c r="L35" s="47"/>
      <c r="M35" s="33"/>
      <c r="N35" s="47"/>
      <c r="O35" s="66"/>
      <c r="P35" s="47"/>
      <c r="Q35" s="33"/>
      <c r="R35" s="47"/>
      <c r="S35" s="33"/>
    </row>
    <row r="36" spans="1:19" ht="15" x14ac:dyDescent="0.2">
      <c r="A36" s="22">
        <v>13</v>
      </c>
      <c r="B36" s="39" t="s">
        <v>19</v>
      </c>
      <c r="C36" s="23" t="s">
        <v>36</v>
      </c>
      <c r="D36" s="24">
        <v>0</v>
      </c>
      <c r="E36" s="25">
        <v>0</v>
      </c>
      <c r="F36" s="24">
        <v>0</v>
      </c>
      <c r="G36" s="71">
        <v>0</v>
      </c>
      <c r="H36" s="24">
        <v>0</v>
      </c>
      <c r="I36" s="25">
        <v>0</v>
      </c>
      <c r="J36" s="24">
        <v>0</v>
      </c>
      <c r="K36" s="71">
        <v>0</v>
      </c>
      <c r="L36" s="24">
        <v>0</v>
      </c>
      <c r="M36" s="25">
        <v>0</v>
      </c>
      <c r="N36" s="24">
        <v>0</v>
      </c>
      <c r="O36" s="71">
        <v>0</v>
      </c>
      <c r="P36" s="24">
        <v>0</v>
      </c>
      <c r="Q36" s="25">
        <v>0</v>
      </c>
      <c r="R36" s="24">
        <v>0</v>
      </c>
      <c r="S36" s="25">
        <v>0</v>
      </c>
    </row>
    <row r="37" spans="1:19" ht="15" x14ac:dyDescent="0.2">
      <c r="A37" s="22">
        <v>13</v>
      </c>
      <c r="B37" s="39" t="s">
        <v>19</v>
      </c>
      <c r="C37" s="23" t="s">
        <v>36</v>
      </c>
      <c r="D37" s="24">
        <v>0</v>
      </c>
      <c r="E37" s="25">
        <v>0</v>
      </c>
      <c r="F37" s="24">
        <v>0</v>
      </c>
      <c r="G37" s="71">
        <v>0</v>
      </c>
      <c r="H37" s="24">
        <v>0</v>
      </c>
      <c r="I37" s="25">
        <v>0</v>
      </c>
      <c r="J37" s="24">
        <v>0</v>
      </c>
      <c r="K37" s="71">
        <v>0</v>
      </c>
      <c r="L37" s="24">
        <v>0</v>
      </c>
      <c r="M37" s="25">
        <v>0</v>
      </c>
      <c r="N37" s="24">
        <v>0</v>
      </c>
      <c r="O37" s="71">
        <v>0</v>
      </c>
      <c r="P37" s="24">
        <v>0</v>
      </c>
      <c r="Q37" s="25">
        <v>0</v>
      </c>
      <c r="R37" s="24">
        <v>0</v>
      </c>
      <c r="S37" s="25">
        <v>0</v>
      </c>
    </row>
    <row r="38" spans="1:19" ht="15" x14ac:dyDescent="0.2">
      <c r="A38" s="22">
        <v>13</v>
      </c>
      <c r="B38" s="39" t="s">
        <v>19</v>
      </c>
      <c r="C38" s="23" t="s">
        <v>36</v>
      </c>
      <c r="D38" s="24">
        <v>0</v>
      </c>
      <c r="E38" s="25">
        <v>0</v>
      </c>
      <c r="F38" s="24">
        <v>0</v>
      </c>
      <c r="G38" s="71">
        <v>0</v>
      </c>
      <c r="H38" s="24">
        <v>0</v>
      </c>
      <c r="I38" s="25">
        <v>0</v>
      </c>
      <c r="J38" s="24">
        <v>0</v>
      </c>
      <c r="K38" s="71">
        <v>0</v>
      </c>
      <c r="L38" s="24">
        <v>0</v>
      </c>
      <c r="M38" s="25">
        <v>0</v>
      </c>
      <c r="N38" s="24">
        <v>0</v>
      </c>
      <c r="O38" s="71">
        <v>0</v>
      </c>
      <c r="P38" s="24">
        <v>0</v>
      </c>
      <c r="Q38" s="25">
        <v>0</v>
      </c>
      <c r="R38" s="24">
        <v>0</v>
      </c>
      <c r="S38" s="25">
        <v>0</v>
      </c>
    </row>
    <row r="39" spans="1:19" ht="15" x14ac:dyDescent="0.2">
      <c r="A39" s="22">
        <v>13</v>
      </c>
      <c r="B39" s="39" t="s">
        <v>19</v>
      </c>
      <c r="C39" s="23" t="s">
        <v>36</v>
      </c>
      <c r="D39" s="24">
        <v>0</v>
      </c>
      <c r="E39" s="25">
        <v>0</v>
      </c>
      <c r="F39" s="24">
        <v>0</v>
      </c>
      <c r="G39" s="71">
        <v>0</v>
      </c>
      <c r="H39" s="24">
        <v>0</v>
      </c>
      <c r="I39" s="25">
        <v>0</v>
      </c>
      <c r="J39" s="24">
        <v>0</v>
      </c>
      <c r="K39" s="71">
        <v>0</v>
      </c>
      <c r="L39" s="24">
        <v>0</v>
      </c>
      <c r="M39" s="25">
        <v>0</v>
      </c>
      <c r="N39" s="24">
        <v>0</v>
      </c>
      <c r="O39" s="71">
        <v>0</v>
      </c>
      <c r="P39" s="24">
        <v>0</v>
      </c>
      <c r="Q39" s="25">
        <v>0</v>
      </c>
      <c r="R39" s="24">
        <v>0</v>
      </c>
      <c r="S39" s="25">
        <v>0</v>
      </c>
    </row>
    <row r="40" spans="1:19" ht="15" x14ac:dyDescent="0.2">
      <c r="A40" s="22">
        <v>13</v>
      </c>
      <c r="B40" s="39" t="s">
        <v>19</v>
      </c>
      <c r="C40" s="23" t="s">
        <v>36</v>
      </c>
      <c r="D40" s="24">
        <v>0</v>
      </c>
      <c r="E40" s="25">
        <v>0</v>
      </c>
      <c r="F40" s="24">
        <v>0</v>
      </c>
      <c r="G40" s="71">
        <v>0</v>
      </c>
      <c r="H40" s="24">
        <v>0</v>
      </c>
      <c r="I40" s="25">
        <v>0</v>
      </c>
      <c r="J40" s="24">
        <v>0</v>
      </c>
      <c r="K40" s="71">
        <v>0</v>
      </c>
      <c r="L40" s="24">
        <v>0</v>
      </c>
      <c r="M40" s="25">
        <v>0</v>
      </c>
      <c r="N40" s="24">
        <v>0</v>
      </c>
      <c r="O40" s="71">
        <v>0</v>
      </c>
      <c r="P40" s="24">
        <v>0</v>
      </c>
      <c r="Q40" s="25">
        <v>0</v>
      </c>
      <c r="R40" s="24">
        <v>0</v>
      </c>
      <c r="S40" s="25">
        <v>0</v>
      </c>
    </row>
    <row r="41" spans="1:19" ht="15.75" x14ac:dyDescent="0.2">
      <c r="A41" s="90"/>
      <c r="B41" s="95" t="s">
        <v>50</v>
      </c>
      <c r="C41" s="91"/>
      <c r="D41" s="92"/>
      <c r="E41" s="93"/>
      <c r="F41" s="92"/>
      <c r="G41" s="94"/>
      <c r="H41" s="92"/>
      <c r="I41" s="93"/>
      <c r="J41" s="92"/>
      <c r="K41" s="94"/>
      <c r="L41" s="92"/>
      <c r="M41" s="93"/>
      <c r="N41" s="92"/>
      <c r="O41" s="94"/>
      <c r="P41" s="92"/>
      <c r="Q41" s="93"/>
      <c r="R41" s="92"/>
      <c r="S41" s="93"/>
    </row>
    <row r="42" spans="1:19" ht="15" x14ac:dyDescent="0.2">
      <c r="A42" s="96">
        <v>7</v>
      </c>
      <c r="B42" s="41" t="s">
        <v>50</v>
      </c>
      <c r="C42" s="97" t="s">
        <v>30</v>
      </c>
      <c r="D42" s="17">
        <v>0</v>
      </c>
      <c r="E42" s="93"/>
      <c r="F42" s="17">
        <v>0</v>
      </c>
      <c r="G42" s="94"/>
      <c r="H42" s="17">
        <v>0</v>
      </c>
      <c r="I42" s="93"/>
      <c r="J42" s="17">
        <v>0</v>
      </c>
      <c r="K42" s="94"/>
      <c r="L42" s="17">
        <v>0</v>
      </c>
      <c r="M42" s="93"/>
      <c r="N42" s="17">
        <v>0</v>
      </c>
      <c r="O42" s="94"/>
      <c r="P42" s="17">
        <v>0</v>
      </c>
      <c r="Q42" s="93"/>
      <c r="R42" s="17">
        <v>0</v>
      </c>
      <c r="S42" s="93"/>
    </row>
    <row r="43" spans="1:19" ht="15" x14ac:dyDescent="0.2">
      <c r="A43" s="44"/>
      <c r="B43" s="45"/>
      <c r="C43" s="46"/>
      <c r="D43" s="47"/>
      <c r="E43" s="33"/>
      <c r="F43" s="47"/>
      <c r="G43" s="66"/>
      <c r="H43" s="47"/>
      <c r="I43" s="33"/>
      <c r="J43" s="47"/>
      <c r="K43" s="66"/>
      <c r="L43" s="47"/>
      <c r="M43" s="33"/>
      <c r="N43" s="47"/>
      <c r="O43" s="66"/>
      <c r="P43" s="47"/>
      <c r="Q43" s="33"/>
      <c r="R43" s="47"/>
      <c r="S43" s="33"/>
    </row>
    <row r="44" spans="1:19" ht="15" x14ac:dyDescent="0.2">
      <c r="A44" s="15">
        <v>13</v>
      </c>
      <c r="B44" s="42" t="s">
        <v>44</v>
      </c>
      <c r="C44" s="4" t="s">
        <v>38</v>
      </c>
      <c r="D44" s="59">
        <v>0</v>
      </c>
      <c r="E44" s="60">
        <v>0</v>
      </c>
      <c r="F44" s="59">
        <v>0</v>
      </c>
      <c r="G44" s="72">
        <v>0</v>
      </c>
      <c r="H44" s="59">
        <v>0</v>
      </c>
      <c r="I44" s="60">
        <v>0</v>
      </c>
      <c r="J44" s="59">
        <v>0</v>
      </c>
      <c r="K44" s="72">
        <v>0</v>
      </c>
      <c r="L44" s="59">
        <v>0</v>
      </c>
      <c r="M44" s="60">
        <v>0</v>
      </c>
      <c r="N44" s="59">
        <v>0</v>
      </c>
      <c r="O44" s="72">
        <v>0</v>
      </c>
      <c r="P44" s="59">
        <v>0</v>
      </c>
      <c r="Q44" s="60">
        <v>0</v>
      </c>
      <c r="R44" s="59">
        <v>0</v>
      </c>
      <c r="S44" s="60">
        <v>0</v>
      </c>
    </row>
    <row r="45" spans="1:19" ht="15" x14ac:dyDescent="0.2">
      <c r="A45" s="15">
        <v>13</v>
      </c>
      <c r="B45" s="42" t="s">
        <v>43</v>
      </c>
      <c r="C45" s="4" t="s">
        <v>38</v>
      </c>
      <c r="D45" s="59">
        <v>0</v>
      </c>
      <c r="E45" s="60">
        <v>0</v>
      </c>
      <c r="F45" s="59">
        <v>0</v>
      </c>
      <c r="G45" s="72">
        <v>0</v>
      </c>
      <c r="H45" s="59">
        <v>0</v>
      </c>
      <c r="I45" s="60">
        <v>0</v>
      </c>
      <c r="J45" s="59">
        <v>0</v>
      </c>
      <c r="K45" s="72">
        <v>0</v>
      </c>
      <c r="L45" s="59">
        <v>0</v>
      </c>
      <c r="M45" s="60">
        <v>0</v>
      </c>
      <c r="N45" s="59">
        <v>0</v>
      </c>
      <c r="O45" s="72">
        <v>0</v>
      </c>
      <c r="P45" s="59">
        <v>0</v>
      </c>
      <c r="Q45" s="60">
        <v>0</v>
      </c>
      <c r="R45" s="59">
        <v>0</v>
      </c>
      <c r="S45" s="60">
        <v>0</v>
      </c>
    </row>
    <row r="46" spans="1:19" ht="15" x14ac:dyDescent="0.2">
      <c r="A46" s="44"/>
      <c r="B46" s="45"/>
      <c r="C46" s="46"/>
      <c r="D46" s="47"/>
      <c r="E46" s="33"/>
      <c r="F46" s="47"/>
      <c r="G46" s="66"/>
      <c r="H46" s="47"/>
      <c r="I46" s="33"/>
      <c r="J46" s="47"/>
      <c r="K46" s="66"/>
      <c r="L46" s="47"/>
      <c r="M46" s="33"/>
      <c r="N46" s="47"/>
      <c r="O46" s="66"/>
      <c r="P46" s="47"/>
      <c r="Q46" s="33"/>
      <c r="R46" s="47"/>
      <c r="S46" s="33"/>
    </row>
    <row r="47" spans="1:19" ht="15" x14ac:dyDescent="0.2">
      <c r="A47" s="12">
        <v>3</v>
      </c>
      <c r="B47" s="40" t="s">
        <v>4</v>
      </c>
      <c r="C47" s="13" t="s">
        <v>26</v>
      </c>
      <c r="D47" s="14">
        <v>0</v>
      </c>
      <c r="E47" s="33"/>
      <c r="F47" s="14">
        <v>0</v>
      </c>
      <c r="G47" s="66"/>
      <c r="H47" s="14">
        <v>0</v>
      </c>
      <c r="I47" s="33"/>
      <c r="J47" s="14">
        <v>0</v>
      </c>
      <c r="K47" s="66"/>
      <c r="L47" s="14">
        <v>0</v>
      </c>
      <c r="M47" s="33"/>
      <c r="N47" s="14">
        <v>0</v>
      </c>
      <c r="O47" s="66"/>
      <c r="P47" s="14">
        <v>0</v>
      </c>
      <c r="Q47" s="33"/>
      <c r="R47" s="14">
        <v>0</v>
      </c>
      <c r="S47" s="33"/>
    </row>
    <row r="48" spans="1:19" x14ac:dyDescent="0.2">
      <c r="D48" s="84"/>
      <c r="E48" s="64"/>
      <c r="F48" s="84"/>
      <c r="H48" s="84"/>
      <c r="I48" s="64"/>
      <c r="J48" s="84"/>
      <c r="L48" s="84"/>
      <c r="M48" s="64"/>
      <c r="N48" s="84"/>
      <c r="P48" s="84"/>
      <c r="Q48" s="64"/>
      <c r="R48" s="84"/>
      <c r="S48" s="64"/>
    </row>
    <row r="49" spans="1:19" ht="15" x14ac:dyDescent="0.2">
      <c r="A49" s="12">
        <v>6</v>
      </c>
      <c r="B49" s="40" t="s">
        <v>16</v>
      </c>
      <c r="C49" s="13" t="s">
        <v>29</v>
      </c>
      <c r="D49" s="14">
        <v>0</v>
      </c>
      <c r="E49" s="33"/>
      <c r="F49" s="14">
        <v>0</v>
      </c>
      <c r="G49" s="66"/>
      <c r="H49" s="14">
        <v>0</v>
      </c>
      <c r="I49" s="33"/>
      <c r="J49" s="14">
        <v>0</v>
      </c>
      <c r="K49" s="66"/>
      <c r="L49" s="14">
        <v>0</v>
      </c>
      <c r="M49" s="33"/>
      <c r="N49" s="14">
        <v>0</v>
      </c>
      <c r="O49" s="66"/>
      <c r="P49" s="14">
        <v>0</v>
      </c>
      <c r="Q49" s="33"/>
      <c r="R49" s="14">
        <v>0</v>
      </c>
      <c r="S49" s="33"/>
    </row>
    <row r="50" spans="1:19" ht="15" x14ac:dyDescent="0.2">
      <c r="A50" s="12">
        <v>7</v>
      </c>
      <c r="B50" s="40" t="s">
        <v>7</v>
      </c>
      <c r="C50" s="13" t="s">
        <v>30</v>
      </c>
      <c r="D50" s="14">
        <v>0</v>
      </c>
      <c r="E50" s="33"/>
      <c r="F50" s="14">
        <v>0</v>
      </c>
      <c r="G50" s="66"/>
      <c r="H50" s="14">
        <v>0</v>
      </c>
      <c r="I50" s="33"/>
      <c r="J50" s="14">
        <v>0</v>
      </c>
      <c r="K50" s="66"/>
      <c r="L50" s="14">
        <v>0</v>
      </c>
      <c r="M50" s="33"/>
      <c r="N50" s="14">
        <v>0</v>
      </c>
      <c r="O50" s="66"/>
      <c r="P50" s="14">
        <v>0</v>
      </c>
      <c r="Q50" s="33"/>
      <c r="R50" s="14">
        <v>0</v>
      </c>
      <c r="S50" s="33"/>
    </row>
    <row r="51" spans="1:19" x14ac:dyDescent="0.2">
      <c r="D51" s="84"/>
      <c r="E51" s="64"/>
      <c r="F51" s="84"/>
      <c r="H51" s="84"/>
      <c r="I51" s="64"/>
      <c r="J51" s="84"/>
      <c r="L51" s="84"/>
      <c r="M51" s="64"/>
      <c r="N51" s="84"/>
      <c r="P51" s="84"/>
      <c r="Q51" s="64"/>
      <c r="R51" s="84"/>
      <c r="S51" s="64"/>
    </row>
    <row r="52" spans="1:19" ht="15" x14ac:dyDescent="0.2">
      <c r="A52" s="18">
        <v>10</v>
      </c>
      <c r="B52" s="38" t="s">
        <v>18</v>
      </c>
      <c r="C52" s="19" t="s">
        <v>34</v>
      </c>
      <c r="D52" s="20">
        <v>0</v>
      </c>
      <c r="E52" s="21">
        <v>0</v>
      </c>
      <c r="F52" s="20">
        <v>0</v>
      </c>
      <c r="G52" s="67">
        <v>0</v>
      </c>
      <c r="H52" s="20">
        <v>0</v>
      </c>
      <c r="I52" s="21">
        <v>0</v>
      </c>
      <c r="J52" s="20">
        <v>0</v>
      </c>
      <c r="K52" s="67">
        <v>0</v>
      </c>
      <c r="L52" s="20">
        <v>0</v>
      </c>
      <c r="M52" s="21">
        <v>0</v>
      </c>
      <c r="N52" s="20">
        <v>0</v>
      </c>
      <c r="O52" s="67">
        <v>0</v>
      </c>
      <c r="P52" s="20">
        <v>0</v>
      </c>
      <c r="Q52" s="21">
        <v>0</v>
      </c>
      <c r="R52" s="20">
        <v>0</v>
      </c>
      <c r="S52" s="21">
        <v>0</v>
      </c>
    </row>
    <row r="53" spans="1:19" ht="15" x14ac:dyDescent="0.2">
      <c r="A53" s="18">
        <v>11</v>
      </c>
      <c r="B53" s="38" t="s">
        <v>9</v>
      </c>
      <c r="C53" s="19" t="s">
        <v>35</v>
      </c>
      <c r="D53" s="20">
        <v>0</v>
      </c>
      <c r="E53" s="21">
        <v>0</v>
      </c>
      <c r="F53" s="20">
        <v>0</v>
      </c>
      <c r="G53" s="67">
        <v>0</v>
      </c>
      <c r="H53" s="20">
        <v>0</v>
      </c>
      <c r="I53" s="21">
        <v>0</v>
      </c>
      <c r="J53" s="20">
        <v>0</v>
      </c>
      <c r="K53" s="67">
        <v>0</v>
      </c>
      <c r="L53" s="20">
        <v>0</v>
      </c>
      <c r="M53" s="21">
        <v>0</v>
      </c>
      <c r="N53" s="20">
        <v>0</v>
      </c>
      <c r="O53" s="67">
        <v>0</v>
      </c>
      <c r="P53" s="20">
        <v>0</v>
      </c>
      <c r="Q53" s="21">
        <v>0</v>
      </c>
      <c r="R53" s="20">
        <v>0</v>
      </c>
      <c r="S53" s="21">
        <v>0</v>
      </c>
    </row>
    <row r="54" spans="1:19" x14ac:dyDescent="0.2">
      <c r="D54" s="84"/>
      <c r="E54" s="64"/>
      <c r="F54" s="84"/>
      <c r="H54" s="84"/>
      <c r="I54" s="64"/>
      <c r="J54" s="84"/>
      <c r="L54" s="84"/>
      <c r="M54" s="64"/>
      <c r="N54" s="84"/>
      <c r="P54" s="84"/>
      <c r="Q54" s="64"/>
      <c r="R54" s="84"/>
      <c r="S54" s="64"/>
    </row>
    <row r="55" spans="1:19" ht="15.75" thickBot="1" x14ac:dyDescent="0.25">
      <c r="A55" s="28">
        <v>14</v>
      </c>
      <c r="B55" s="37" t="s">
        <v>11</v>
      </c>
      <c r="C55" s="29" t="s">
        <v>39</v>
      </c>
      <c r="D55" s="85">
        <v>0</v>
      </c>
      <c r="E55" s="35"/>
      <c r="F55" s="85">
        <v>0</v>
      </c>
      <c r="G55" s="73"/>
      <c r="H55" s="30">
        <v>0</v>
      </c>
      <c r="I55" s="35"/>
      <c r="J55" s="30">
        <v>0</v>
      </c>
      <c r="K55" s="73"/>
      <c r="L55" s="30">
        <v>0</v>
      </c>
      <c r="M55" s="35"/>
      <c r="N55" s="30">
        <v>0</v>
      </c>
      <c r="O55" s="73"/>
      <c r="P55" s="30">
        <v>0</v>
      </c>
      <c r="Q55" s="35"/>
      <c r="R55" s="30">
        <v>0</v>
      </c>
      <c r="S55" s="35"/>
    </row>
    <row r="56" spans="1:19" ht="16.5" thickBot="1" x14ac:dyDescent="0.3">
      <c r="A56" s="76">
        <v>15</v>
      </c>
      <c r="B56" s="77" t="s">
        <v>45</v>
      </c>
      <c r="C56" s="78"/>
      <c r="D56" s="79">
        <f t="shared" ref="D56:S56" si="7">SUM(D6:D55)</f>
        <v>0</v>
      </c>
      <c r="E56" s="80">
        <f t="shared" si="7"/>
        <v>0</v>
      </c>
      <c r="F56" s="81">
        <f t="shared" si="7"/>
        <v>0</v>
      </c>
      <c r="G56" s="82">
        <f t="shared" si="7"/>
        <v>0</v>
      </c>
      <c r="H56" s="79">
        <f t="shared" si="7"/>
        <v>0</v>
      </c>
      <c r="I56" s="86">
        <f t="shared" si="7"/>
        <v>0</v>
      </c>
      <c r="J56" s="79">
        <f t="shared" si="7"/>
        <v>0</v>
      </c>
      <c r="K56" s="88">
        <f t="shared" si="7"/>
        <v>0</v>
      </c>
      <c r="L56" s="79">
        <f t="shared" si="7"/>
        <v>0</v>
      </c>
      <c r="M56" s="86">
        <f t="shared" si="7"/>
        <v>0</v>
      </c>
      <c r="N56" s="79">
        <f t="shared" si="7"/>
        <v>0</v>
      </c>
      <c r="O56" s="88">
        <f t="shared" si="7"/>
        <v>0</v>
      </c>
      <c r="P56" s="79">
        <f t="shared" si="7"/>
        <v>0</v>
      </c>
      <c r="Q56" s="86">
        <f t="shared" si="7"/>
        <v>0</v>
      </c>
      <c r="R56" s="79">
        <f t="shared" si="7"/>
        <v>0</v>
      </c>
      <c r="S56" s="86">
        <f t="shared" si="7"/>
        <v>0</v>
      </c>
    </row>
    <row r="57" spans="1:19" s="146" customFormat="1" ht="15.75" x14ac:dyDescent="0.25">
      <c r="A57" s="140"/>
      <c r="B57" s="141"/>
      <c r="C57" s="142"/>
      <c r="D57" s="159"/>
      <c r="E57" s="160"/>
      <c r="F57" s="159"/>
      <c r="G57" s="160"/>
      <c r="H57" s="159"/>
      <c r="I57" s="160"/>
      <c r="J57" s="159"/>
      <c r="K57" s="160"/>
      <c r="L57" s="159"/>
      <c r="M57" s="160"/>
      <c r="N57" s="159"/>
      <c r="O57" s="160"/>
      <c r="P57" s="145"/>
      <c r="Q57" s="145"/>
      <c r="R57" s="159"/>
      <c r="S57" s="160"/>
    </row>
    <row r="58" spans="1:19" s="146" customFormat="1" ht="15.75" x14ac:dyDescent="0.25">
      <c r="A58" s="140"/>
      <c r="B58" s="141" t="s">
        <v>93</v>
      </c>
      <c r="C58" s="142"/>
      <c r="D58" s="147">
        <v>0</v>
      </c>
      <c r="E58" s="161">
        <v>0</v>
      </c>
      <c r="F58" s="147">
        <v>0</v>
      </c>
      <c r="G58" s="161">
        <v>0</v>
      </c>
      <c r="H58" s="147">
        <v>0</v>
      </c>
      <c r="I58" s="161">
        <v>0</v>
      </c>
      <c r="J58" s="147">
        <v>0</v>
      </c>
      <c r="K58" s="161">
        <v>0</v>
      </c>
      <c r="L58" s="147">
        <v>0</v>
      </c>
      <c r="M58" s="161">
        <v>0</v>
      </c>
      <c r="N58" s="147">
        <v>0</v>
      </c>
      <c r="O58" s="161">
        <v>0</v>
      </c>
      <c r="P58" s="157">
        <v>0</v>
      </c>
      <c r="Q58" s="157">
        <v>0</v>
      </c>
      <c r="R58" s="147">
        <v>0</v>
      </c>
      <c r="S58" s="161">
        <v>0</v>
      </c>
    </row>
    <row r="59" spans="1:19" s="146" customFormat="1" ht="15.75" x14ac:dyDescent="0.25">
      <c r="A59" s="140"/>
      <c r="B59" s="141" t="s">
        <v>94</v>
      </c>
      <c r="C59" s="142"/>
      <c r="D59" s="147">
        <v>0</v>
      </c>
      <c r="E59" s="161">
        <v>0</v>
      </c>
      <c r="F59" s="147">
        <v>0</v>
      </c>
      <c r="G59" s="161">
        <v>0</v>
      </c>
      <c r="H59" s="147">
        <v>0</v>
      </c>
      <c r="I59" s="161">
        <v>0</v>
      </c>
      <c r="J59" s="147">
        <v>0</v>
      </c>
      <c r="K59" s="161">
        <v>0</v>
      </c>
      <c r="L59" s="147">
        <v>0</v>
      </c>
      <c r="M59" s="161">
        <v>0</v>
      </c>
      <c r="N59" s="147">
        <v>0</v>
      </c>
      <c r="O59" s="161">
        <v>0</v>
      </c>
      <c r="P59" s="157">
        <v>0</v>
      </c>
      <c r="Q59" s="157">
        <v>0</v>
      </c>
      <c r="R59" s="147">
        <v>0</v>
      </c>
      <c r="S59" s="161">
        <v>0</v>
      </c>
    </row>
    <row r="60" spans="1:19" s="146" customFormat="1" ht="15.75" x14ac:dyDescent="0.25">
      <c r="A60" s="140"/>
      <c r="B60" s="141" t="s">
        <v>71</v>
      </c>
      <c r="C60" s="142"/>
      <c r="D60" s="143">
        <f>D56+D58+D59</f>
        <v>0</v>
      </c>
      <c r="E60" s="144">
        <f t="shared" ref="E60:S60" si="8">E56+E58+E59</f>
        <v>0</v>
      </c>
      <c r="F60" s="143">
        <f t="shared" si="8"/>
        <v>0</v>
      </c>
      <c r="G60" s="144">
        <f t="shared" si="8"/>
        <v>0</v>
      </c>
      <c r="H60" s="143">
        <f t="shared" si="8"/>
        <v>0</v>
      </c>
      <c r="I60" s="144">
        <f t="shared" si="8"/>
        <v>0</v>
      </c>
      <c r="J60" s="143">
        <f t="shared" si="8"/>
        <v>0</v>
      </c>
      <c r="K60" s="144">
        <f t="shared" si="8"/>
        <v>0</v>
      </c>
      <c r="L60" s="143">
        <f t="shared" si="8"/>
        <v>0</v>
      </c>
      <c r="M60" s="144">
        <f t="shared" si="8"/>
        <v>0</v>
      </c>
      <c r="N60" s="143">
        <f t="shared" si="8"/>
        <v>0</v>
      </c>
      <c r="O60" s="144">
        <f t="shared" si="8"/>
        <v>0</v>
      </c>
      <c r="P60" s="145">
        <f t="shared" si="8"/>
        <v>0</v>
      </c>
      <c r="Q60" s="145">
        <f t="shared" si="8"/>
        <v>0</v>
      </c>
      <c r="R60" s="143">
        <f t="shared" si="8"/>
        <v>0</v>
      </c>
      <c r="S60" s="144">
        <f t="shared" si="8"/>
        <v>0</v>
      </c>
    </row>
    <row r="61" spans="1:19" ht="15.75" thickBot="1" x14ac:dyDescent="0.25">
      <c r="A61" s="31"/>
      <c r="B61" s="36"/>
      <c r="C61" s="2"/>
      <c r="D61" s="162"/>
      <c r="E61" s="163"/>
      <c r="F61" s="162"/>
      <c r="G61" s="163"/>
      <c r="H61" s="162"/>
      <c r="I61" s="163"/>
      <c r="J61" s="162"/>
      <c r="K61" s="163"/>
      <c r="L61" s="162"/>
      <c r="M61" s="163"/>
      <c r="N61" s="162"/>
      <c r="O61" s="163"/>
      <c r="P61" s="158"/>
      <c r="Q61" s="164"/>
      <c r="R61" s="162"/>
      <c r="S61" s="163"/>
    </row>
    <row r="62" spans="1:19" s="8" customFormat="1" ht="15.75" x14ac:dyDescent="0.25">
      <c r="A62" s="99">
        <v>16</v>
      </c>
      <c r="B62" s="100" t="s">
        <v>76</v>
      </c>
      <c r="C62" s="101" t="s">
        <v>40</v>
      </c>
      <c r="D62" s="114">
        <v>0</v>
      </c>
      <c r="E62" s="115"/>
      <c r="F62" s="114">
        <v>0</v>
      </c>
      <c r="G62" s="115"/>
      <c r="H62" s="114">
        <v>0</v>
      </c>
      <c r="I62" s="115"/>
      <c r="J62" s="114">
        <v>0</v>
      </c>
      <c r="K62" s="115"/>
      <c r="L62" s="114">
        <v>0</v>
      </c>
      <c r="M62" s="115"/>
      <c r="N62" s="114">
        <v>0</v>
      </c>
      <c r="O62" s="115"/>
      <c r="P62" s="114">
        <v>0</v>
      </c>
      <c r="Q62" s="115"/>
      <c r="R62" s="114">
        <v>0</v>
      </c>
      <c r="S62" s="102"/>
    </row>
  </sheetData>
  <sheetProtection sheet="1" insertColumns="0" deleteRows="0"/>
  <mergeCells count="16">
    <mergeCell ref="N2:O2"/>
    <mergeCell ref="P2:Q2"/>
    <mergeCell ref="R2:S2"/>
    <mergeCell ref="D3:E3"/>
    <mergeCell ref="J3:K3"/>
    <mergeCell ref="L3:M3"/>
    <mergeCell ref="D2:E2"/>
    <mergeCell ref="F2:G2"/>
    <mergeCell ref="H2:I2"/>
    <mergeCell ref="J2:K2"/>
    <mergeCell ref="L2:M2"/>
    <mergeCell ref="N3:O3"/>
    <mergeCell ref="P3:Q3"/>
    <mergeCell ref="R3:S3"/>
    <mergeCell ref="F3:G3"/>
    <mergeCell ref="H3:I3"/>
  </mergeCells>
  <conditionalFormatting sqref="D3">
    <cfRule type="expression" dxfId="15" priority="29">
      <formula>$D$3=""</formula>
    </cfRule>
    <cfRule type="expression" dxfId="14" priority="30">
      <formula>$D$3&lt;&gt;""</formula>
    </cfRule>
  </conditionalFormatting>
  <conditionalFormatting sqref="F3">
    <cfRule type="expression" dxfId="13" priority="27">
      <formula>F$3=""</formula>
    </cfRule>
    <cfRule type="expression" dxfId="12" priority="28">
      <formula>F$3&lt;&gt;""</formula>
    </cfRule>
  </conditionalFormatting>
  <conditionalFormatting sqref="H3">
    <cfRule type="expression" dxfId="11" priority="11">
      <formula>H$3=""</formula>
    </cfRule>
    <cfRule type="expression" dxfId="10" priority="12">
      <formula>H$3&lt;&gt;""</formula>
    </cfRule>
  </conditionalFormatting>
  <conditionalFormatting sqref="J3">
    <cfRule type="expression" dxfId="9" priority="9">
      <formula>J$3=""</formula>
    </cfRule>
    <cfRule type="expression" dxfId="8" priority="10">
      <formula>J$3&lt;&gt;""</formula>
    </cfRule>
  </conditionalFormatting>
  <conditionalFormatting sqref="L3">
    <cfRule type="expression" dxfId="7" priority="7">
      <formula>L$3=""</formula>
    </cfRule>
    <cfRule type="expression" dxfId="6" priority="8">
      <formula>L$3&lt;&gt;""</formula>
    </cfRule>
  </conditionalFormatting>
  <conditionalFormatting sqref="N3">
    <cfRule type="expression" dxfId="5" priority="5">
      <formula>N$3=""</formula>
    </cfRule>
    <cfRule type="expression" dxfId="4" priority="6">
      <formula>N$3&lt;&gt;""</formula>
    </cfRule>
  </conditionalFormatting>
  <conditionalFormatting sqref="P3">
    <cfRule type="expression" dxfId="3" priority="3">
      <formula>P$3=""</formula>
    </cfRule>
    <cfRule type="expression" dxfId="2" priority="4">
      <formula>P$3&lt;&gt;""</formula>
    </cfRule>
  </conditionalFormatting>
  <conditionalFormatting sqref="R3">
    <cfRule type="expression" dxfId="1" priority="1">
      <formula>R$3=""</formula>
    </cfRule>
    <cfRule type="expression" dxfId="0" priority="2">
      <formula>R$3&lt;&gt;""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15</vt:i4>
      </vt:variant>
    </vt:vector>
  </HeadingPairs>
  <TitlesOfParts>
    <vt:vector size="18" baseType="lpstr">
      <vt:lpstr>Zentralsteuerabrechnung  </vt:lpstr>
      <vt:lpstr>Schritt 1 &gt; Zusammenfassung</vt:lpstr>
      <vt:lpstr>Schritt 2 &gt; Erfassung</vt:lpstr>
      <vt:lpstr>AbschreibungenJP_3181_912</vt:lpstr>
      <vt:lpstr>AbschreibungenZinsen_3181_913</vt:lpstr>
      <vt:lpstr>Bezugsprovision_3612</vt:lpstr>
      <vt:lpstr>Einkommenssteuern_nat.Pers._4000</vt:lpstr>
      <vt:lpstr>Einkommenssteuern_nat.Pers.VJ_4003</vt:lpstr>
      <vt:lpstr>Gewinn_Kapitalsteuern_jur.Pers._4010</vt:lpstr>
      <vt:lpstr>Gewinn_Kapitalsteuern_jur.Pers.VJ_4011</vt:lpstr>
      <vt:lpstr>Nachsteuern_Bussen_4005</vt:lpstr>
      <vt:lpstr>Nachsteuern_Bussen_jur.Pers._4015</vt:lpstr>
      <vt:lpstr>Quellensteuern_nat.Pers._4002</vt:lpstr>
      <vt:lpstr>Übrige_direkte_Steuern_jur.Pers._4019</vt:lpstr>
      <vt:lpstr>Übrige_direkte_Steuern_nat.Pers._4009</vt:lpstr>
      <vt:lpstr>Vermögenssteuern_nat.Pers._4001</vt:lpstr>
      <vt:lpstr>Vermögenssteuern_nat.Pers.VJ_4004</vt:lpstr>
      <vt:lpstr>Zinsen_4401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streule</dc:creator>
  <cp:lastModifiedBy>Quästorat Kath. Landeskirche</cp:lastModifiedBy>
  <cp:lastPrinted>2023-06-29T08:02:06Z</cp:lastPrinted>
  <dcterms:created xsi:type="dcterms:W3CDTF">2021-03-16T23:28:43Z</dcterms:created>
  <dcterms:modified xsi:type="dcterms:W3CDTF">2024-01-28T17:11:35Z</dcterms:modified>
</cp:coreProperties>
</file>